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ekrzyzowska\Desktop\Skarbnik\Prawo miejscowe\Uchwały RG\2024\2024.10.30\"/>
    </mc:Choice>
  </mc:AlternateContent>
  <xr:revisionPtr revIDLastSave="0" documentId="8_{4F752421-3E51-4ED0-A1DB-89DEC9689886}" xr6:coauthVersionLast="47" xr6:coauthVersionMax="47" xr10:uidLastSave="{00000000-0000-0000-0000-000000000000}"/>
  <bookViews>
    <workbookView xWindow="5595" yWindow="690" windowWidth="21600" windowHeight="11235" activeTab="2" xr2:uid="{00000000-000D-0000-FFFF-FFFF00000000}"/>
  </bookViews>
  <sheets>
    <sheet name="tabela nr. 1" sheetId="1" r:id="rId1"/>
    <sheet name="tabela nr 2." sheetId="4" r:id="rId2"/>
    <sheet name="tabela nr 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I18" i="1"/>
  <c r="I17" i="1"/>
  <c r="I16" i="1"/>
  <c r="I15" i="1"/>
  <c r="I13" i="1"/>
  <c r="I11" i="1"/>
  <c r="I10" i="1"/>
  <c r="I9" i="1"/>
  <c r="I8" i="1"/>
  <c r="I7" i="1"/>
  <c r="I6" i="1"/>
  <c r="G18" i="4"/>
  <c r="G17" i="4"/>
  <c r="G16" i="4"/>
  <c r="G15" i="4"/>
  <c r="G14" i="4"/>
  <c r="G13" i="4"/>
  <c r="G11" i="4"/>
  <c r="G10" i="4"/>
  <c r="G9" i="4"/>
  <c r="G8" i="4"/>
  <c r="G7" i="4"/>
  <c r="G6" i="4"/>
  <c r="P60" i="3" l="1"/>
  <c r="P59" i="3"/>
  <c r="Q54" i="3"/>
  <c r="P54" i="3"/>
  <c r="Q53" i="3"/>
  <c r="P53" i="3"/>
  <c r="Q51" i="3"/>
  <c r="Q50" i="3"/>
  <c r="P51" i="3"/>
  <c r="P50" i="3"/>
  <c r="Q48" i="3"/>
  <c r="P48" i="3"/>
  <c r="P42" i="3"/>
  <c r="Q40" i="3"/>
  <c r="Q39" i="3"/>
  <c r="P40" i="3"/>
  <c r="P39" i="3"/>
  <c r="Q37" i="3"/>
  <c r="P37" i="3"/>
  <c r="Q36" i="3"/>
  <c r="P36" i="3"/>
  <c r="P28" i="3"/>
  <c r="Q25" i="3"/>
  <c r="Q26" i="3"/>
  <c r="P25" i="3"/>
  <c r="P26" i="3"/>
  <c r="Q24" i="3"/>
  <c r="P24" i="3"/>
  <c r="P21" i="3"/>
  <c r="Q21" i="3"/>
  <c r="P22" i="3"/>
  <c r="Q22" i="3"/>
  <c r="Q20" i="3"/>
  <c r="P20" i="3"/>
  <c r="Q18" i="3"/>
  <c r="P18" i="3"/>
  <c r="P12" i="3"/>
  <c r="P11" i="3"/>
  <c r="P10" i="3"/>
  <c r="I14" i="4"/>
  <c r="I11" i="4"/>
  <c r="I15" i="4"/>
  <c r="I16" i="4"/>
  <c r="I17" i="4"/>
  <c r="I18" i="4"/>
  <c r="I13" i="4"/>
  <c r="I6" i="4"/>
  <c r="I8" i="4"/>
  <c r="I9" i="4"/>
  <c r="I10" i="4"/>
  <c r="E14" i="4"/>
  <c r="E15" i="4"/>
  <c r="E16" i="4"/>
  <c r="E17" i="4"/>
  <c r="E18" i="4"/>
  <c r="E13" i="4"/>
  <c r="E7" i="4"/>
  <c r="E8" i="4"/>
  <c r="E9" i="4"/>
  <c r="E10" i="4"/>
  <c r="E11" i="4"/>
  <c r="E6" i="4"/>
  <c r="H10" i="4" l="1"/>
  <c r="I7" i="4"/>
  <c r="K20" i="1"/>
  <c r="J20" i="1"/>
  <c r="H20" i="1"/>
  <c r="K18" i="1" l="1"/>
  <c r="K7" i="1"/>
  <c r="K14" i="1"/>
  <c r="K15" i="1"/>
  <c r="K16" i="1"/>
  <c r="K17" i="1"/>
  <c r="K13" i="1"/>
  <c r="K8" i="1"/>
  <c r="K9" i="1"/>
  <c r="J10" i="1"/>
  <c r="K11" i="1"/>
  <c r="K6" i="1"/>
  <c r="H10" i="1"/>
  <c r="K10" i="1" l="1"/>
  <c r="F6" i="4"/>
  <c r="H6" i="4"/>
  <c r="F7" i="4"/>
  <c r="H7" i="4"/>
  <c r="F8" i="4"/>
  <c r="H8" i="4"/>
  <c r="F9" i="4"/>
  <c r="H9" i="4"/>
  <c r="F11" i="4"/>
  <c r="H11" i="4"/>
  <c r="F13" i="4"/>
  <c r="H13" i="4"/>
  <c r="F14" i="4"/>
  <c r="H14" i="4"/>
  <c r="F15" i="4"/>
  <c r="H15" i="4"/>
  <c r="F16" i="4"/>
  <c r="H16" i="4"/>
  <c r="F17" i="4"/>
  <c r="H17" i="4"/>
  <c r="F18" i="4"/>
  <c r="H18" i="4"/>
  <c r="H14" i="1"/>
  <c r="H15" i="1"/>
  <c r="H16" i="1"/>
  <c r="H17" i="1"/>
  <c r="H18" i="1"/>
  <c r="H13" i="1"/>
  <c r="H7" i="1"/>
  <c r="H8" i="1"/>
  <c r="H9" i="1"/>
  <c r="H11" i="1"/>
  <c r="H6" i="1"/>
  <c r="R60" i="3"/>
  <c r="R59" i="3"/>
  <c r="R50" i="3"/>
  <c r="S50" i="3"/>
  <c r="R51" i="3"/>
  <c r="S51" i="3"/>
  <c r="R53" i="3"/>
  <c r="S53" i="3"/>
  <c r="R54" i="3"/>
  <c r="S54" i="3"/>
  <c r="S48" i="3"/>
  <c r="R48" i="3"/>
  <c r="R42" i="3"/>
  <c r="S37" i="3"/>
  <c r="S39" i="3"/>
  <c r="S40" i="3"/>
  <c r="S36" i="3"/>
  <c r="R37" i="3"/>
  <c r="R39" i="3"/>
  <c r="R40" i="3"/>
  <c r="R36" i="3"/>
  <c r="R28" i="3"/>
  <c r="S24" i="3"/>
  <c r="S25" i="3"/>
  <c r="S26" i="3"/>
  <c r="R24" i="3"/>
  <c r="R25" i="3"/>
  <c r="R26" i="3"/>
  <c r="R21" i="3"/>
  <c r="S21" i="3"/>
  <c r="R22" i="3"/>
  <c r="S22" i="3"/>
  <c r="S20" i="3"/>
  <c r="R20" i="3"/>
  <c r="S18" i="3"/>
  <c r="R18" i="3"/>
  <c r="R11" i="3"/>
  <c r="R12" i="3"/>
  <c r="R10" i="3"/>
  <c r="E20" i="1" l="1"/>
  <c r="J18" i="1" l="1"/>
  <c r="J17" i="1"/>
  <c r="J16" i="1"/>
  <c r="J15" i="1"/>
  <c r="J14" i="1"/>
  <c r="J13" i="1"/>
  <c r="J11" i="1"/>
  <c r="J9" i="1"/>
  <c r="J8" i="1"/>
  <c r="J7" i="1"/>
  <c r="J6" i="1"/>
</calcChain>
</file>

<file path=xl/sharedStrings.xml><?xml version="1.0" encoding="utf-8"?>
<sst xmlns="http://schemas.openxmlformats.org/spreadsheetml/2006/main" count="146" uniqueCount="107">
  <si>
    <t>1) od gruntów</t>
  </si>
  <si>
    <t>K-ce</t>
  </si>
  <si>
    <t>Prószków</t>
  </si>
  <si>
    <t>Dąbrowa</t>
  </si>
  <si>
    <t xml:space="preserve">a) zwiazanych z prowadzeniem  działalności gospodarczej, bez względu na sposób zakwalifikowania w ewidencji gruntów i budynków od 1m2 </t>
  </si>
  <si>
    <t>b) pod wodami  powierzchniowymi stojącymi lub wodami powierzchniowymi płynącymi jezior i zbiorników sztucznych od 1 ha powierzchni</t>
  </si>
  <si>
    <t>c) pozostałych, w tym zajętych na prowadzenie odpłatnej statutowej działalnosci pozytku publicznego przez organizacje pożytku od 1 m2  powierzchni  ( np..działki budowlane Bp)</t>
  </si>
  <si>
    <t>2) od budynków lub ich części:</t>
  </si>
  <si>
    <t>a) mieszkalnych od 1 m2 powierzchni użytkowej</t>
  </si>
  <si>
    <t>b) związanych z prowadzeniem działalnosci gospodarczej oraz od  budynków mieszkalnych lub ich części zajętych na prowadzenie działalności gospodarczej od 1 m2 powierzchni użytkowej</t>
  </si>
  <si>
    <t>c) zajetych na prowadzenie działalności gospodarczej w zakresie obrotu kwalifikowanym materiałem siewnym od 1 m2 powierzchni użytkowej</t>
  </si>
  <si>
    <t>d) zwiazanych z udzielaniem świadczeń zdrowotnych w rozumieniu przepisów o działalności leczniczej, zajetych przez podmioty udzielajace tych świadczeń od 1 m2 powierzchni użytkowej</t>
  </si>
  <si>
    <t>-</t>
  </si>
  <si>
    <t>garaże (dot. Gm. Prószków)</t>
  </si>
  <si>
    <t>1) od samochodu ciężarowego o dopuszczalnej masie całkowitej powyżej 3,5 tony i poniżej 12 ton;</t>
  </si>
  <si>
    <t>Dopuszczalna masa całkowita  (w tonach)</t>
  </si>
  <si>
    <t>Stawka podatku w złotych</t>
  </si>
  <si>
    <t>powyżej 3,5  do 5,5 włącznie</t>
  </si>
  <si>
    <t xml:space="preserve">     powyżej 5,5 do 9 włącznie</t>
  </si>
  <si>
    <t>powyżej 9 i poniżej 12</t>
  </si>
  <si>
    <t>Liczba osi i dopuszczalna masa całkowita (w tonach)</t>
  </si>
  <si>
    <t>nie mniej niż</t>
  </si>
  <si>
    <t>mniej niż</t>
  </si>
  <si>
    <t>oś jezdna (osie jezdne) z zawieszeniem pneumatycznym lub zawieszeniem uznanym za równoważne</t>
  </si>
  <si>
    <t>inne systemy zawieszenia osi jezdnych</t>
  </si>
  <si>
    <t>Dwie osie</t>
  </si>
  <si>
    <t>Trzy osie</t>
  </si>
  <si>
    <t>Cztery osie i więcej</t>
  </si>
  <si>
    <t>3) od ciągnika siodłowego lub balastowego przystosowanego do używania łącznie z naczepą lub przyczepą o dopuszczalnej masie całkowitej zespołu pojazdów od 3,5 tony i poniżej 12 ton</t>
  </si>
  <si>
    <t>Liczba osi i dopuszczalna masa całkowita zespołu pojazdów: ciągnik siodłowy + naczepa, ciągnik balastowy + przyczepa  (w tonach)</t>
  </si>
  <si>
    <t>oś jezdna (osie jezdne) z zawieszeniem pneumatycznym lub zawieszeniem uznanym za równoważne</t>
  </si>
  <si>
    <t xml:space="preserve">   od 12 ton  </t>
  </si>
  <si>
    <t xml:space="preserve">Trzy osie  i więcej </t>
  </si>
  <si>
    <t xml:space="preserve">   od  12 ton</t>
  </si>
  <si>
    <t>od 40 ton</t>
  </si>
  <si>
    <t>5) od przyczepy lub naczepy, które łącznie z pojazdem silnikowym posiadają dopuszczalną masę całkowitą od 7 ton i poniżej 12 ton, z wyjątkiem związanych wyłącznie z działalnością rolniczą prowadzoną przez podatnika podatku rolnego</t>
  </si>
  <si>
    <t>Liczba osi i dopuszczalna masa całkowita zespołu pojazdów: naczepa / przyczepa + pojazd silnikowy  (w tonach )</t>
  </si>
  <si>
    <t>oś jezdna (osie) z zawieszeniem pneumatycznym lub zawieszeniem uznanym za równoważne</t>
  </si>
  <si>
    <t>Jedna oś</t>
  </si>
  <si>
    <t>nie mniej niż 12 ton</t>
  </si>
  <si>
    <t>Trzy osie i więcej</t>
  </si>
  <si>
    <t>7) od autobusu, w zależności od liczby  miejsc do siedzenia poza miejscem kierowcy:</t>
  </si>
  <si>
    <t>Liczba miejsc do siedzenia</t>
  </si>
  <si>
    <t>mniejsza niż 22 miejsca</t>
  </si>
  <si>
    <t>równej lub większej niż 22 miejsca</t>
  </si>
  <si>
    <t xml:space="preserve">4) od ciągnika siodłowego lub balastowego przystosowanego do używania łącznie z naczepą lub przyczepą o dopuszczalnej masie
 całkowitej zespołu pojazdów równej lub wyższej niż 12ton, w zależności od liczby osi, dopuszczalnej masy całkowitej pojazdu
 i rodzaju zawieszenia: </t>
  </si>
  <si>
    <t>2) od samochodu ciężarowego o dopuszczalnej masie całkowitej równej lub wyższej niż 12 ton ,w zależności od liczby osi, 
dopuszczalnej masy całkowitej pojazdu i rodzaju zawieszenia:</t>
  </si>
  <si>
    <t>6) od przyczepy lub naczepy, które łącznie z pojazdem silnikowym posiadają dopuszczalną masę całkowitą równą lub wyższą niż 12 ton, z wyjątkiem związanych wyłącznie z działalnością rolniczą prowadzoną przez podatnika podatku rolnego, w zależności od liczby osi, dopuszczalnej masy całkowitej pojazdu i rodzaju zawieszenia:</t>
  </si>
  <si>
    <t>wzrost stawek w Gminie K-ce</t>
  </si>
  <si>
    <t>e) pozostałych, w tym zajętych na prowadzenie odpłatnej statutowej działalności pożytku publicznego przez organizacje pożytku publicznego od 1 m2 powierzchni  
(garaże- dot. Gm. K-ce, Gm. Dąbrowa)</t>
  </si>
  <si>
    <t>d) niezabudowanych objętych obszarem rewitalizacji, o których mowa  w ustawie z dnia 9 pażdziernika 2015 r o rewirtalizacji (Dz. U poz. 1777)</t>
  </si>
  <si>
    <t>z wyłaczeniem gruntów zajetych pod tereny mieszkaniowe (oznaczone symbolem B) dla których określa się stawkę od 
1 m2 powierzchni</t>
  </si>
  <si>
    <r>
      <rPr>
        <b/>
        <sz val="14"/>
        <rFont val="Calibri"/>
        <family val="2"/>
        <charset val="238"/>
        <scheme val="minor"/>
      </rPr>
      <t>3)</t>
    </r>
    <r>
      <rPr>
        <sz val="14"/>
        <rFont val="Calibri"/>
        <family val="2"/>
        <charset val="238"/>
        <scheme val="minor"/>
      </rPr>
      <t xml:space="preserve"> </t>
    </r>
    <r>
      <rPr>
        <b/>
        <sz val="14"/>
        <rFont val="Calibri"/>
        <family val="2"/>
        <charset val="238"/>
        <scheme val="minor"/>
      </rPr>
      <t xml:space="preserve">od budowli </t>
    </r>
    <r>
      <rPr>
        <sz val="14"/>
        <rFont val="Calibri"/>
        <family val="2"/>
        <charset val="238"/>
        <scheme val="minor"/>
      </rPr>
      <t>- 2% ich wartosci, określonej na podstawie 
art. 4 ust. pkt. 3 i ust. 3-7 ustawy o podatkach i opłatach lokalnych</t>
    </r>
  </si>
  <si>
    <t>przedmiot opodatkowania</t>
  </si>
  <si>
    <t>K-ce propozycja I (wg. stawki maks.)</t>
  </si>
  <si>
    <t>8=7-2</t>
  </si>
  <si>
    <t>10=9-2</t>
  </si>
  <si>
    <t>do 31 ton włącznie</t>
  </si>
  <si>
    <t>powyżej 31 ton</t>
  </si>
  <si>
    <t>do 40 ton  włącznie</t>
  </si>
  <si>
    <t>do 38 ton włącznie</t>
  </si>
  <si>
    <t>powyżej 38 ton</t>
  </si>
  <si>
    <t>propozycja stawki/ na m-c</t>
  </si>
  <si>
    <r>
      <rPr>
        <b/>
        <sz val="14"/>
        <rFont val="Calibri"/>
        <family val="2"/>
        <charset val="238"/>
      </rPr>
      <t>3)</t>
    </r>
    <r>
      <rPr>
        <sz val="14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od budowli </t>
    </r>
    <r>
      <rPr>
        <sz val="14"/>
        <rFont val="Calibri"/>
        <family val="2"/>
        <charset val="238"/>
      </rPr>
      <t>- 2% ich wartosci, określonej na podstawie art.. 4 ust. pkt. 3 i ust. 3-7 ustawy o podatkach i opłatach lokalnych</t>
    </r>
  </si>
  <si>
    <r>
      <t xml:space="preserve">z wyłaczeniem </t>
    </r>
    <r>
      <rPr>
        <b/>
        <sz val="14"/>
        <rFont val="Calibri"/>
        <family val="2"/>
        <charset val="238"/>
      </rPr>
      <t>budynków gospodarczych</t>
    </r>
    <r>
      <rPr>
        <sz val="14"/>
        <rFont val="Calibri"/>
        <family val="2"/>
        <charset val="238"/>
      </rPr>
      <t xml:space="preserve">, dla których określa się stawkę od 1 m2 powierzchni użytkowej </t>
    </r>
  </si>
  <si>
    <t>e) pozostałych, w tym zajętych na prowadzenie odpłatnej statutowej działalności pożytku publicznego przez organizacje pożytku publicznego od 1 m2 powierzchni  (garaże)</t>
  </si>
  <si>
    <t>d) niezabudowanych objętych obszarem rewitalizacji</t>
  </si>
  <si>
    <t>z wyłaczeniem gruntów zajetych pod tereny mieszkaniowe (oznaczone symbolem B) dla których określa się stawkę od 1 m2 powierzchni</t>
  </si>
  <si>
    <t>wg stawek maks</t>
  </si>
  <si>
    <t>wzrost stawek w Gminie zł</t>
  </si>
  <si>
    <t>propozycja II</t>
  </si>
  <si>
    <t>propozycja I</t>
  </si>
  <si>
    <t>ostatecznie proponowane stawki</t>
  </si>
  <si>
    <t>Sytuacja podatkowa Gminy Komprachcice- podatek od nieruchomości</t>
  </si>
  <si>
    <t>Tabela nr 3</t>
  </si>
  <si>
    <t>Tabela nr 1</t>
  </si>
  <si>
    <t>Tabela nr 2</t>
  </si>
  <si>
    <t xml:space="preserve">z wyłączeniem gruntów zajętych pod drogi wewnętrzne </t>
  </si>
  <si>
    <r>
      <t xml:space="preserve">z wyłaczeniem </t>
    </r>
    <r>
      <rPr>
        <b/>
        <sz val="14"/>
        <rFont val="Calibri"/>
        <family val="2"/>
        <charset val="238"/>
        <scheme val="minor"/>
      </rPr>
      <t>budynków gospodarczych</t>
    </r>
    <r>
      <rPr>
        <sz val="14"/>
        <rFont val="Calibri"/>
        <family val="2"/>
        <charset val="238"/>
        <scheme val="minor"/>
      </rPr>
      <t xml:space="preserve">, dla których określa się stawkę od 1 m2 powierzchni użytkowej </t>
    </r>
    <r>
      <rPr>
        <i/>
        <sz val="14"/>
        <rFont val="Calibri"/>
        <family val="2"/>
        <charset val="238"/>
        <scheme val="minor"/>
      </rPr>
      <t>(bud. pozostał.- dot. Gm. Pr.)</t>
    </r>
  </si>
  <si>
    <t xml:space="preserve">róznica propozycji II w stosunku do stawek maks. </t>
  </si>
  <si>
    <t>z wyłączeniem gruntów zajetych pod drogi wewnetrzne</t>
  </si>
  <si>
    <t xml:space="preserve">Stawki maksymalne- 2024 r. </t>
  </si>
  <si>
    <t>SYTUACJA PODATKOWA GMINY KOMPRACHCICE  (2024 rok)</t>
  </si>
  <si>
    <t>Przedmiot opodatkowania</t>
  </si>
  <si>
    <t xml:space="preserve">PORÓWNANIE STAWEK PODATKU OD ŚRODKÓW TRANSPORTOWYCH W GMINIE KOMPRACHCICE ZE STAWKAMI PODATKU GMIN OŚCIENNYCH ORAZ STAWKAMI MAKSYMALNYMI OBOWIĄZUJĄCYMI W 2023 ROKU </t>
  </si>
  <si>
    <t xml:space="preserve">Porównanie stawek podatku od nieruchomości Gminy Komprachcice ze stawkami gmin ościennych oraz stawkami maksymalnymi </t>
  </si>
  <si>
    <t xml:space="preserve">GMINA KOMPRACHCICE- 2024 r. </t>
  </si>
  <si>
    <r>
      <t xml:space="preserve">§ 1. </t>
    </r>
    <r>
      <rPr>
        <sz val="14"/>
        <rFont val="Calibri"/>
        <family val="2"/>
        <charset val="238"/>
        <scheme val="minor"/>
      </rPr>
      <t>Określa się wysokość stawek podatku od środków transportowych na rok 2024, w następujących  wysokościach:</t>
    </r>
  </si>
  <si>
    <t xml:space="preserve">Gmina Dąbrowa- 2024r. </t>
  </si>
  <si>
    <t xml:space="preserve">Gmina Prószków- 2024 r. </t>
  </si>
  <si>
    <t xml:space="preserve">Stawki maksymalne- 2025 r. </t>
  </si>
  <si>
    <t>Stawki minimalne- 2025 r.</t>
  </si>
  <si>
    <t>Gmina Komprachcice- propozycja 2025 r.</t>
  </si>
  <si>
    <t>propozycja II w stosunku do roku 2024</t>
  </si>
  <si>
    <t>propozycja I w stosunku do roku 2024</t>
  </si>
  <si>
    <t>uchwalone stawki  rok 2024</t>
  </si>
  <si>
    <t>maksymalna 
stawka- 2024 r.</t>
  </si>
  <si>
    <t xml:space="preserve">maksymalna
 stawka- 2025 r. </t>
  </si>
  <si>
    <t>wzrost o 2,7%</t>
  </si>
  <si>
    <t>sporządziła: Anna Janocha</t>
  </si>
  <si>
    <t xml:space="preserve">Komprachcice, 30.09.2024 r. </t>
  </si>
  <si>
    <t xml:space="preserve">stawka maks. 2024 r. </t>
  </si>
  <si>
    <t xml:space="preserve">stawka maks. 2025r. </t>
  </si>
  <si>
    <t>K-ce propozycja II (wzrost o 2,7%)</t>
  </si>
  <si>
    <t xml:space="preserve">wzrost w stosunku do 2024 r. </t>
  </si>
  <si>
    <t>sporządziła: ANNA JANOCHA</t>
  </si>
  <si>
    <t xml:space="preserve">Komprachcice. 18.10.2024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</si>
</sst>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164" formatCode="#,##0.00_ ;[Red]\-#,##0.00\ "/>
    <numFmt numFmtId="165" formatCode="#,##0.00\ &quot;zł&quot;"/>
    <numFmt numFmtId="166" formatCode="0.00_ ;[Red]\-0.00\ "/>
  </numFmts>
  <fonts count="27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1"/>
      <color rgb="FF3F3F3F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color rgb="FF3F3F3F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</font>
    <font>
      <b/>
      <sz val="14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i/>
      <sz val="14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1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rgb="FF3F3F3F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/>
      <bottom style="medium">
        <color indexed="64"/>
      </bottom>
      <diagonal/>
    </border>
    <border>
      <left style="thin">
        <color rgb="FF3F3F3F"/>
      </left>
      <right/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auto="1"/>
      </top>
      <bottom style="medium">
        <color auto="1"/>
      </bottom>
      <diagonal/>
    </border>
    <border>
      <left/>
      <right style="medium">
        <color indexed="64"/>
      </right>
      <top style="thick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ck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8">
    <xf numFmtId="0" fontId="0" fillId="0" borderId="0"/>
    <xf numFmtId="0" fontId="3" fillId="0" borderId="0"/>
    <xf numFmtId="9" fontId="2" fillId="0" borderId="0" applyFont="0" applyFill="0" applyBorder="0" applyAlignment="0" applyProtection="0"/>
    <xf numFmtId="0" fontId="4" fillId="2" borderId="3" applyNumberFormat="0" applyAlignment="0" applyProtection="0"/>
    <xf numFmtId="0" fontId="2" fillId="0" borderId="0"/>
    <xf numFmtId="0" fontId="12" fillId="1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55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" fontId="5" fillId="0" borderId="1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 wrapText="1"/>
    </xf>
    <xf numFmtId="10" fontId="5" fillId="0" borderId="0" xfId="2" applyNumberFormat="1" applyFont="1" applyFill="1" applyAlignment="1">
      <alignment vertical="center" wrapText="1"/>
    </xf>
    <xf numFmtId="0" fontId="5" fillId="0" borderId="0" xfId="1" applyFont="1" applyAlignment="1">
      <alignment vertical="center" wrapText="1"/>
    </xf>
    <xf numFmtId="0" fontId="7" fillId="0" borderId="0" xfId="0" applyFont="1" applyAlignment="1">
      <alignment vertical="center" wrapText="1"/>
    </xf>
    <xf numFmtId="164" fontId="5" fillId="0" borderId="26" xfId="0" applyNumberFormat="1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  <xf numFmtId="0" fontId="5" fillId="0" borderId="21" xfId="1" applyFont="1" applyBorder="1" applyAlignment="1">
      <alignment vertical="center" wrapText="1"/>
    </xf>
    <xf numFmtId="0" fontId="7" fillId="3" borderId="21" xfId="1" applyFont="1" applyFill="1" applyBorder="1" applyAlignment="1">
      <alignment vertical="center" wrapText="1"/>
    </xf>
    <xf numFmtId="0" fontId="7" fillId="10" borderId="7" xfId="1" applyFont="1" applyFill="1" applyBorder="1" applyAlignment="1">
      <alignment vertical="center" wrapText="1"/>
    </xf>
    <xf numFmtId="0" fontId="7" fillId="10" borderId="48" xfId="0" applyFont="1" applyFill="1" applyBorder="1" applyAlignment="1">
      <alignment horizontal="center" vertical="center" wrapText="1"/>
    </xf>
    <xf numFmtId="0" fontId="5" fillId="10" borderId="46" xfId="0" applyFont="1" applyFill="1" applyBorder="1" applyAlignment="1">
      <alignment horizontal="center" vertical="center" wrapText="1"/>
    </xf>
    <xf numFmtId="0" fontId="5" fillId="10" borderId="41" xfId="0" applyFont="1" applyFill="1" applyBorder="1" applyAlignment="1">
      <alignment horizontal="center" vertical="center" wrapText="1"/>
    </xf>
    <xf numFmtId="0" fontId="5" fillId="0" borderId="49" xfId="1" applyFont="1" applyBorder="1" applyAlignment="1">
      <alignment vertical="center" wrapText="1"/>
    </xf>
    <xf numFmtId="4" fontId="7" fillId="0" borderId="27" xfId="0" applyNumberFormat="1" applyFont="1" applyBorder="1" applyAlignment="1">
      <alignment horizontal="center" vertical="center"/>
    </xf>
    <xf numFmtId="4" fontId="5" fillId="0" borderId="44" xfId="0" applyNumberFormat="1" applyFont="1" applyBorder="1" applyAlignment="1">
      <alignment horizontal="center" vertical="center"/>
    </xf>
    <xf numFmtId="4" fontId="5" fillId="0" borderId="30" xfId="0" applyNumberFormat="1" applyFont="1" applyBorder="1" applyAlignment="1">
      <alignment horizontal="center" vertical="center" wrapText="1"/>
    </xf>
    <xf numFmtId="164" fontId="5" fillId="0" borderId="45" xfId="0" applyNumberFormat="1" applyFont="1" applyBorder="1" applyAlignment="1">
      <alignment horizontal="center" vertical="center"/>
    </xf>
    <xf numFmtId="0" fontId="5" fillId="9" borderId="7" xfId="1" applyFont="1" applyFill="1" applyBorder="1" applyAlignment="1">
      <alignment horizontal="center" vertical="center" wrapText="1"/>
    </xf>
    <xf numFmtId="0" fontId="5" fillId="9" borderId="48" xfId="1" applyFont="1" applyFill="1" applyBorder="1" applyAlignment="1">
      <alignment horizontal="center" vertical="center" wrapText="1"/>
    </xf>
    <xf numFmtId="0" fontId="5" fillId="9" borderId="46" xfId="1" applyFont="1" applyFill="1" applyBorder="1" applyAlignment="1">
      <alignment horizontal="center" vertical="center" wrapText="1"/>
    </xf>
    <xf numFmtId="0" fontId="5" fillId="9" borderId="41" xfId="1" applyFont="1" applyFill="1" applyBorder="1" applyAlignment="1">
      <alignment horizontal="center" vertical="center" wrapText="1"/>
    </xf>
    <xf numFmtId="0" fontId="5" fillId="9" borderId="47" xfId="1" applyFont="1" applyFill="1" applyBorder="1" applyAlignment="1">
      <alignment horizontal="center" vertical="center" wrapText="1"/>
    </xf>
    <xf numFmtId="0" fontId="9" fillId="10" borderId="11" xfId="0" applyFont="1" applyFill="1" applyBorder="1" applyAlignment="1">
      <alignment horizontal="center" vertical="center" wrapText="1"/>
    </xf>
    <xf numFmtId="0" fontId="9" fillId="10" borderId="50" xfId="0" applyFont="1" applyFill="1" applyBorder="1" applyAlignment="1">
      <alignment horizontal="center" vertical="center" wrapText="1"/>
    </xf>
    <xf numFmtId="0" fontId="5" fillId="9" borderId="50" xfId="1" applyFont="1" applyFill="1" applyBorder="1" applyAlignment="1">
      <alignment horizontal="center" vertical="center" wrapText="1"/>
    </xf>
    <xf numFmtId="164" fontId="5" fillId="0" borderId="51" xfId="0" applyNumberFormat="1" applyFont="1" applyBorder="1" applyAlignment="1">
      <alignment horizontal="center" vertical="center" wrapText="1"/>
    </xf>
    <xf numFmtId="164" fontId="5" fillId="0" borderId="52" xfId="0" applyNumberFormat="1" applyFont="1" applyBorder="1" applyAlignment="1">
      <alignment horizontal="center" vertical="center" wrapText="1"/>
    </xf>
    <xf numFmtId="164" fontId="5" fillId="0" borderId="52" xfId="0" applyNumberFormat="1" applyFont="1" applyBorder="1" applyAlignment="1">
      <alignment horizontal="center" vertical="center"/>
    </xf>
    <xf numFmtId="0" fontId="10" fillId="10" borderId="12" xfId="0" applyFont="1" applyFill="1" applyBorder="1" applyAlignment="1">
      <alignment horizontal="center" vertical="center" wrapText="1"/>
    </xf>
    <xf numFmtId="164" fontId="5" fillId="0" borderId="27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4" fontId="5" fillId="0" borderId="54" xfId="0" applyNumberFormat="1" applyFont="1" applyBorder="1" applyAlignment="1">
      <alignment horizontal="center" vertical="center"/>
    </xf>
    <xf numFmtId="4" fontId="5" fillId="0" borderId="55" xfId="0" applyNumberFormat="1" applyFont="1" applyBorder="1" applyAlignment="1">
      <alignment horizontal="center" vertical="center"/>
    </xf>
    <xf numFmtId="4" fontId="5" fillId="0" borderId="56" xfId="0" applyNumberFormat="1" applyFont="1" applyBorder="1" applyAlignment="1">
      <alignment horizontal="center" vertical="center"/>
    </xf>
    <xf numFmtId="164" fontId="5" fillId="0" borderId="57" xfId="0" applyNumberFormat="1" applyFont="1" applyBorder="1" applyAlignment="1">
      <alignment horizontal="center" vertical="center"/>
    </xf>
    <xf numFmtId="164" fontId="5" fillId="0" borderId="58" xfId="0" applyNumberFormat="1" applyFont="1" applyBorder="1" applyAlignment="1">
      <alignment horizontal="center" vertical="center" wrapText="1"/>
    </xf>
    <xf numFmtId="164" fontId="5" fillId="0" borderId="51" xfId="0" applyNumberFormat="1" applyFont="1" applyBorder="1" applyAlignment="1">
      <alignment horizontal="center" vertical="center"/>
    </xf>
    <xf numFmtId="4" fontId="5" fillId="3" borderId="53" xfId="0" applyNumberFormat="1" applyFont="1" applyFill="1" applyBorder="1" applyAlignment="1">
      <alignment vertical="center"/>
    </xf>
    <xf numFmtId="0" fontId="11" fillId="10" borderId="60" xfId="0" applyFont="1" applyFill="1" applyBorder="1" applyAlignment="1">
      <alignment horizontal="center" vertical="center" wrapText="1"/>
    </xf>
    <xf numFmtId="0" fontId="5" fillId="9" borderId="60" xfId="1" applyFont="1" applyFill="1" applyBorder="1" applyAlignment="1">
      <alignment horizontal="center" vertical="center" wrapText="1"/>
    </xf>
    <xf numFmtId="0" fontId="13" fillId="0" borderId="0" xfId="6" applyFont="1" applyAlignment="1">
      <alignment vertical="center"/>
    </xf>
    <xf numFmtId="0" fontId="14" fillId="0" borderId="0" xfId="1" applyFont="1" applyAlignment="1">
      <alignment vertical="center" wrapText="1"/>
    </xf>
    <xf numFmtId="0" fontId="15" fillId="0" borderId="0" xfId="1" applyFont="1" applyAlignment="1">
      <alignment vertical="center" wrapText="1"/>
    </xf>
    <xf numFmtId="8" fontId="13" fillId="0" borderId="4" xfId="6" applyNumberFormat="1" applyFont="1" applyBorder="1" applyAlignment="1">
      <alignment horizontal="center" vertical="center"/>
    </xf>
    <xf numFmtId="165" fontId="13" fillId="0" borderId="1" xfId="6" applyNumberFormat="1" applyFont="1" applyBorder="1" applyAlignment="1">
      <alignment horizontal="center" vertical="center"/>
    </xf>
    <xf numFmtId="165" fontId="13" fillId="0" borderId="5" xfId="6" applyNumberFormat="1" applyFont="1" applyBorder="1" applyAlignment="1">
      <alignment horizontal="center" vertical="center"/>
    </xf>
    <xf numFmtId="165" fontId="13" fillId="0" borderId="52" xfId="6" applyNumberFormat="1" applyFont="1" applyBorder="1" applyAlignment="1">
      <alignment horizontal="center" vertical="center"/>
    </xf>
    <xf numFmtId="165" fontId="13" fillId="0" borderId="63" xfId="6" applyNumberFormat="1" applyFont="1" applyBorder="1" applyAlignment="1">
      <alignment horizontal="center" vertical="center"/>
    </xf>
    <xf numFmtId="8" fontId="13" fillId="0" borderId="30" xfId="6" applyNumberFormat="1" applyFont="1" applyBorder="1" applyAlignment="1">
      <alignment horizontal="center" vertical="center"/>
    </xf>
    <xf numFmtId="165" fontId="13" fillId="0" borderId="44" xfId="6" applyNumberFormat="1" applyFont="1" applyBorder="1" applyAlignment="1">
      <alignment horizontal="center" vertical="center"/>
    </xf>
    <xf numFmtId="0" fontId="16" fillId="0" borderId="0" xfId="6" applyFont="1" applyAlignment="1">
      <alignment vertical="center" wrapText="1"/>
    </xf>
    <xf numFmtId="165" fontId="13" fillId="0" borderId="27" xfId="6" applyNumberFormat="1" applyFont="1" applyBorder="1" applyAlignment="1">
      <alignment horizontal="center" vertical="center"/>
    </xf>
    <xf numFmtId="165" fontId="13" fillId="0" borderId="51" xfId="6" applyNumberFormat="1" applyFont="1" applyBorder="1" applyAlignment="1">
      <alignment horizontal="center" vertical="center"/>
    </xf>
    <xf numFmtId="165" fontId="13" fillId="0" borderId="65" xfId="6" applyNumberFormat="1" applyFont="1" applyBorder="1" applyAlignment="1">
      <alignment horizontal="center" vertical="center"/>
    </xf>
    <xf numFmtId="0" fontId="7" fillId="7" borderId="13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7" fillId="0" borderId="0" xfId="6" applyFont="1" applyAlignment="1">
      <alignment vertical="center"/>
    </xf>
    <xf numFmtId="0" fontId="9" fillId="10" borderId="81" xfId="0" applyFont="1" applyFill="1" applyBorder="1" applyAlignment="1">
      <alignment horizontal="center" vertical="center" wrapText="1"/>
    </xf>
    <xf numFmtId="0" fontId="11" fillId="8" borderId="59" xfId="0" applyFont="1" applyFill="1" applyBorder="1" applyAlignment="1">
      <alignment horizontal="center" vertical="center" wrapText="1"/>
    </xf>
    <xf numFmtId="0" fontId="5" fillId="9" borderId="81" xfId="1" applyFont="1" applyFill="1" applyBorder="1" applyAlignment="1">
      <alignment horizontal="center" vertical="center" wrapText="1"/>
    </xf>
    <xf numFmtId="0" fontId="7" fillId="9" borderId="50" xfId="1" applyFont="1" applyFill="1" applyBorder="1" applyAlignment="1">
      <alignment horizontal="center" vertical="center" wrapText="1"/>
    </xf>
    <xf numFmtId="165" fontId="5" fillId="0" borderId="65" xfId="0" applyNumberFormat="1" applyFont="1" applyBorder="1" applyAlignment="1">
      <alignment horizontal="center" vertical="center"/>
    </xf>
    <xf numFmtId="164" fontId="7" fillId="7" borderId="51" xfId="0" applyNumberFormat="1" applyFont="1" applyFill="1" applyBorder="1" applyAlignment="1">
      <alignment horizontal="center" vertical="center"/>
    </xf>
    <xf numFmtId="165" fontId="5" fillId="0" borderId="63" xfId="0" applyNumberFormat="1" applyFont="1" applyBorder="1" applyAlignment="1">
      <alignment horizontal="center" vertical="center"/>
    </xf>
    <xf numFmtId="9" fontId="5" fillId="0" borderId="71" xfId="2" applyFont="1" applyFill="1" applyBorder="1" applyAlignment="1">
      <alignment horizontal="center" vertical="center"/>
    </xf>
    <xf numFmtId="164" fontId="5" fillId="0" borderId="83" xfId="0" applyNumberFormat="1" applyFont="1" applyBorder="1" applyAlignment="1">
      <alignment horizontal="center" vertical="center"/>
    </xf>
    <xf numFmtId="164" fontId="5" fillId="0" borderId="70" xfId="0" applyNumberFormat="1" applyFont="1" applyBorder="1" applyAlignment="1">
      <alignment horizontal="center" vertical="center"/>
    </xf>
    <xf numFmtId="164" fontId="7" fillId="7" borderId="70" xfId="0" applyNumberFormat="1" applyFont="1" applyFill="1" applyBorder="1" applyAlignment="1">
      <alignment horizontal="center" vertical="center"/>
    </xf>
    <xf numFmtId="0" fontId="5" fillId="0" borderId="72" xfId="1" applyFont="1" applyBorder="1" applyAlignment="1">
      <alignment vertical="center" wrapText="1"/>
    </xf>
    <xf numFmtId="9" fontId="7" fillId="0" borderId="69" xfId="0" applyNumberFormat="1" applyFont="1" applyBorder="1" applyAlignment="1">
      <alignment horizontal="center" vertical="center"/>
    </xf>
    <xf numFmtId="9" fontId="5" fillId="0" borderId="73" xfId="0" applyNumberFormat="1" applyFont="1" applyBorder="1" applyAlignment="1">
      <alignment horizontal="center" vertical="center"/>
    </xf>
    <xf numFmtId="9" fontId="5" fillId="0" borderId="74" xfId="2" applyFont="1" applyFill="1" applyBorder="1" applyAlignment="1">
      <alignment horizontal="center" vertical="center" wrapText="1"/>
    </xf>
    <xf numFmtId="9" fontId="7" fillId="0" borderId="62" xfId="0" applyNumberFormat="1" applyFont="1" applyBorder="1" applyAlignment="1">
      <alignment horizontal="center" vertical="center"/>
    </xf>
    <xf numFmtId="9" fontId="5" fillId="0" borderId="69" xfId="0" applyNumberFormat="1" applyFont="1" applyBorder="1" applyAlignment="1">
      <alignment horizontal="center" vertical="center"/>
    </xf>
    <xf numFmtId="0" fontId="7" fillId="0" borderId="78" xfId="1" applyFont="1" applyBorder="1" applyAlignment="1">
      <alignment vertical="center" wrapText="1"/>
    </xf>
    <xf numFmtId="0" fontId="5" fillId="0" borderId="78" xfId="1" applyFont="1" applyBorder="1" applyAlignment="1">
      <alignment vertical="center" wrapText="1"/>
    </xf>
    <xf numFmtId="0" fontId="7" fillId="0" borderId="55" xfId="1" applyFont="1" applyBorder="1" applyAlignment="1">
      <alignment vertical="center" wrapText="1"/>
    </xf>
    <xf numFmtId="0" fontId="14" fillId="0" borderId="85" xfId="1" applyFont="1" applyBorder="1" applyAlignment="1">
      <alignment vertical="center" wrapText="1"/>
    </xf>
    <xf numFmtId="9" fontId="13" fillId="0" borderId="71" xfId="7" applyFont="1" applyBorder="1" applyAlignment="1">
      <alignment horizontal="center" vertical="center"/>
    </xf>
    <xf numFmtId="9" fontId="13" fillId="0" borderId="70" xfId="7" applyFont="1" applyBorder="1" applyAlignment="1">
      <alignment horizontal="center" vertical="center"/>
    </xf>
    <xf numFmtId="9" fontId="13" fillId="0" borderId="69" xfId="7" applyFont="1" applyBorder="1" applyAlignment="1">
      <alignment horizontal="center" vertical="center"/>
    </xf>
    <xf numFmtId="9" fontId="13" fillId="0" borderId="73" xfId="7" applyFont="1" applyBorder="1" applyAlignment="1">
      <alignment horizontal="center" vertical="center"/>
    </xf>
    <xf numFmtId="9" fontId="13" fillId="0" borderId="74" xfId="7" applyFont="1" applyBorder="1" applyAlignment="1">
      <alignment horizontal="center" vertical="center"/>
    </xf>
    <xf numFmtId="8" fontId="13" fillId="0" borderId="27" xfId="6" applyNumberFormat="1" applyFont="1" applyBorder="1" applyAlignment="1">
      <alignment horizontal="center" vertical="center"/>
    </xf>
    <xf numFmtId="166" fontId="13" fillId="0" borderId="0" xfId="6" applyNumberFormat="1" applyFont="1" applyAlignment="1">
      <alignment horizontal="center" vertical="center"/>
    </xf>
    <xf numFmtId="165" fontId="13" fillId="0" borderId="0" xfId="6" applyNumberFormat="1" applyFont="1" applyAlignment="1">
      <alignment vertical="center"/>
    </xf>
    <xf numFmtId="0" fontId="22" fillId="0" borderId="0" xfId="0" applyFont="1" applyAlignment="1">
      <alignment vertical="center" wrapText="1"/>
    </xf>
    <xf numFmtId="0" fontId="23" fillId="0" borderId="0" xfId="4" applyFont="1"/>
    <xf numFmtId="0" fontId="5" fillId="0" borderId="0" xfId="4" applyFont="1"/>
    <xf numFmtId="0" fontId="5" fillId="0" borderId="0" xfId="4" applyFont="1" applyAlignment="1">
      <alignment horizontal="center" vertical="center"/>
    </xf>
    <xf numFmtId="0" fontId="7" fillId="7" borderId="7" xfId="4" applyFont="1" applyFill="1" applyBorder="1" applyAlignment="1">
      <alignment horizontal="center" vertical="center"/>
    </xf>
    <xf numFmtId="0" fontId="7" fillId="10" borderId="111" xfId="4" applyFont="1" applyFill="1" applyBorder="1" applyAlignment="1">
      <alignment horizontal="center" vertical="center"/>
    </xf>
    <xf numFmtId="0" fontId="5" fillId="0" borderId="13" xfId="4" applyFont="1" applyBorder="1" applyAlignment="1">
      <alignment vertical="center"/>
    </xf>
    <xf numFmtId="0" fontId="5" fillId="0" borderId="18" xfId="4" applyFont="1" applyBorder="1" applyAlignment="1">
      <alignment vertical="center"/>
    </xf>
    <xf numFmtId="0" fontId="5" fillId="0" borderId="19" xfId="4" applyFont="1" applyBorder="1" applyAlignment="1">
      <alignment vertical="center"/>
    </xf>
    <xf numFmtId="0" fontId="5" fillId="0" borderId="23" xfId="4" applyFont="1" applyBorder="1" applyAlignment="1">
      <alignment horizontal="center" vertical="center"/>
    </xf>
    <xf numFmtId="0" fontId="5" fillId="0" borderId="14" xfId="4" applyFont="1" applyBorder="1" applyAlignment="1">
      <alignment horizontal="center" vertical="center"/>
    </xf>
    <xf numFmtId="4" fontId="5" fillId="0" borderId="23" xfId="4" applyNumberFormat="1" applyFont="1" applyBorder="1" applyAlignment="1">
      <alignment horizontal="center" vertical="center"/>
    </xf>
    <xf numFmtId="4" fontId="5" fillId="0" borderId="105" xfId="4" applyNumberFormat="1" applyFont="1" applyBorder="1" applyAlignment="1">
      <alignment horizontal="center" vertical="center"/>
    </xf>
    <xf numFmtId="0" fontId="5" fillId="0" borderId="0" xfId="4" applyFont="1" applyAlignment="1">
      <alignment horizontal="justify" vertical="center"/>
    </xf>
    <xf numFmtId="0" fontId="5" fillId="0" borderId="23" xfId="4" applyFont="1" applyBorder="1" applyAlignment="1">
      <alignment vertical="center"/>
    </xf>
    <xf numFmtId="0" fontId="5" fillId="0" borderId="14" xfId="4" applyFont="1" applyBorder="1" applyAlignment="1">
      <alignment vertical="center"/>
    </xf>
    <xf numFmtId="0" fontId="5" fillId="6" borderId="13" xfId="4" applyFont="1" applyFill="1" applyBorder="1" applyAlignment="1">
      <alignment vertical="center"/>
    </xf>
    <xf numFmtId="0" fontId="5" fillId="6" borderId="23" xfId="4" applyFont="1" applyFill="1" applyBorder="1" applyAlignment="1">
      <alignment vertical="center"/>
    </xf>
    <xf numFmtId="0" fontId="5" fillId="6" borderId="14" xfId="4" applyFont="1" applyFill="1" applyBorder="1" applyAlignment="1">
      <alignment vertical="center"/>
    </xf>
    <xf numFmtId="0" fontId="5" fillId="6" borderId="23" xfId="4" applyFont="1" applyFill="1" applyBorder="1" applyAlignment="1">
      <alignment horizontal="center" vertical="center"/>
    </xf>
    <xf numFmtId="0" fontId="5" fillId="6" borderId="0" xfId="4" applyFont="1" applyFill="1" applyAlignment="1">
      <alignment horizontal="center" vertical="center"/>
    </xf>
    <xf numFmtId="0" fontId="5" fillId="6" borderId="14" xfId="4" applyFont="1" applyFill="1" applyBorder="1" applyAlignment="1">
      <alignment horizontal="center" vertical="center"/>
    </xf>
    <xf numFmtId="4" fontId="5" fillId="6" borderId="23" xfId="4" applyNumberFormat="1" applyFont="1" applyFill="1" applyBorder="1" applyAlignment="1">
      <alignment horizontal="center" vertical="center"/>
    </xf>
    <xf numFmtId="4" fontId="5" fillId="6" borderId="105" xfId="4" applyNumberFormat="1" applyFont="1" applyFill="1" applyBorder="1" applyAlignment="1">
      <alignment horizontal="center" vertical="center"/>
    </xf>
    <xf numFmtId="0" fontId="7" fillId="0" borderId="6" xfId="4" applyFont="1" applyBorder="1" applyAlignment="1">
      <alignment horizontal="center" vertical="center" wrapText="1"/>
    </xf>
    <xf numFmtId="0" fontId="7" fillId="0" borderId="10" xfId="4" applyFont="1" applyBorder="1" applyAlignment="1">
      <alignment horizontal="center" vertical="center" wrapText="1"/>
    </xf>
    <xf numFmtId="0" fontId="5" fillId="0" borderId="7" xfId="4" applyFont="1" applyBorder="1" applyAlignment="1">
      <alignment horizontal="center" vertical="center"/>
    </xf>
    <xf numFmtId="0" fontId="5" fillId="0" borderId="10" xfId="4" applyFont="1" applyBorder="1" applyAlignment="1">
      <alignment horizontal="center" vertical="center"/>
    </xf>
    <xf numFmtId="0" fontId="5" fillId="0" borderId="12" xfId="4" applyFont="1" applyBorder="1" applyAlignment="1">
      <alignment horizontal="center" vertical="center"/>
    </xf>
    <xf numFmtId="0" fontId="5" fillId="0" borderId="11" xfId="4" applyFont="1" applyBorder="1" applyAlignment="1">
      <alignment horizontal="center" vertical="center"/>
    </xf>
    <xf numFmtId="4" fontId="5" fillId="0" borderId="10" xfId="4" applyNumberFormat="1" applyFont="1" applyBorder="1" applyAlignment="1">
      <alignment horizontal="center" vertical="center"/>
    </xf>
    <xf numFmtId="4" fontId="5" fillId="0" borderId="47" xfId="4" applyNumberFormat="1" applyFont="1" applyBorder="1" applyAlignment="1">
      <alignment horizontal="center" vertical="center"/>
    </xf>
    <xf numFmtId="0" fontId="5" fillId="0" borderId="18" xfId="4" applyFont="1" applyBorder="1" applyAlignment="1">
      <alignment horizontal="center" vertical="center"/>
    </xf>
    <xf numFmtId="0" fontId="5" fillId="0" borderId="19" xfId="4" applyFont="1" applyBorder="1" applyAlignment="1">
      <alignment horizontal="center" vertical="center"/>
    </xf>
    <xf numFmtId="0" fontId="7" fillId="0" borderId="38" xfId="4" applyFont="1" applyBorder="1" applyAlignment="1">
      <alignment horizontal="center" vertical="center" wrapText="1"/>
    </xf>
    <xf numFmtId="0" fontId="17" fillId="0" borderId="28" xfId="4" applyFont="1" applyBorder="1" applyAlignment="1">
      <alignment horizontal="center" vertical="center" wrapText="1"/>
    </xf>
    <xf numFmtId="4" fontId="5" fillId="0" borderId="49" xfId="4" applyNumberFormat="1" applyFont="1" applyBorder="1" applyAlignment="1">
      <alignment horizontal="center" vertical="center"/>
    </xf>
    <xf numFmtId="0" fontId="5" fillId="0" borderId="96" xfId="4" applyFont="1" applyBorder="1" applyAlignment="1">
      <alignment horizontal="center" vertical="center"/>
    </xf>
    <xf numFmtId="0" fontId="7" fillId="0" borderId="21" xfId="4" applyFont="1" applyBorder="1" applyAlignment="1">
      <alignment horizontal="center" vertical="center" wrapText="1"/>
    </xf>
    <xf numFmtId="0" fontId="17" fillId="0" borderId="25" xfId="4" applyFont="1" applyBorder="1" applyAlignment="1">
      <alignment horizontal="center" vertical="center" wrapText="1"/>
    </xf>
    <xf numFmtId="4" fontId="5" fillId="0" borderId="21" xfId="4" applyNumberFormat="1" applyFont="1" applyBorder="1" applyAlignment="1">
      <alignment horizontal="center" vertical="center"/>
    </xf>
    <xf numFmtId="0" fontId="5" fillId="0" borderId="97" xfId="4" applyFont="1" applyBorder="1" applyAlignment="1">
      <alignment horizontal="center" vertical="center"/>
    </xf>
    <xf numFmtId="0" fontId="7" fillId="0" borderId="22" xfId="4" applyFont="1" applyBorder="1" applyAlignment="1">
      <alignment horizontal="center" vertical="center" wrapText="1"/>
    </xf>
    <xf numFmtId="0" fontId="17" fillId="0" borderId="42" xfId="4" applyFont="1" applyBorder="1" applyAlignment="1">
      <alignment horizontal="center" vertical="center" wrapText="1"/>
    </xf>
    <xf numFmtId="4" fontId="5" fillId="0" borderId="22" xfId="4" applyNumberFormat="1" applyFont="1" applyBorder="1" applyAlignment="1">
      <alignment horizontal="center" vertical="center"/>
    </xf>
    <xf numFmtId="0" fontId="5" fillId="0" borderId="98" xfId="4" applyFont="1" applyBorder="1" applyAlignment="1">
      <alignment horizontal="center" vertical="center"/>
    </xf>
    <xf numFmtId="0" fontId="5" fillId="0" borderId="13" xfId="4" applyFont="1" applyBorder="1" applyAlignment="1">
      <alignment horizontal="center" vertical="center"/>
    </xf>
    <xf numFmtId="0" fontId="5" fillId="6" borderId="7" xfId="4" applyFont="1" applyFill="1" applyBorder="1" applyAlignment="1">
      <alignment horizontal="center" vertical="center"/>
    </xf>
    <xf numFmtId="0" fontId="5" fillId="6" borderId="10" xfId="4" applyFont="1" applyFill="1" applyBorder="1" applyAlignment="1">
      <alignment horizontal="center" vertical="center"/>
    </xf>
    <xf numFmtId="0" fontId="5" fillId="6" borderId="11" xfId="4" applyFont="1" applyFill="1" applyBorder="1" applyAlignment="1">
      <alignment horizontal="center" vertical="center"/>
    </xf>
    <xf numFmtId="0" fontId="5" fillId="6" borderId="12" xfId="4" applyFont="1" applyFill="1" applyBorder="1" applyAlignment="1">
      <alignment horizontal="center" vertical="center"/>
    </xf>
    <xf numFmtId="4" fontId="5" fillId="6" borderId="10" xfId="4" applyNumberFormat="1" applyFont="1" applyFill="1" applyBorder="1" applyAlignment="1">
      <alignment horizontal="center" vertical="center"/>
    </xf>
    <xf numFmtId="4" fontId="5" fillId="6" borderId="47" xfId="4" applyNumberFormat="1" applyFont="1" applyFill="1" applyBorder="1" applyAlignment="1">
      <alignment horizontal="center" vertical="center"/>
    </xf>
    <xf numFmtId="0" fontId="5" fillId="0" borderId="13" xfId="4" applyFont="1" applyBorder="1" applyAlignment="1">
      <alignment horizontal="center" vertical="center" wrapText="1"/>
    </xf>
    <xf numFmtId="0" fontId="5" fillId="0" borderId="14" xfId="4" applyFont="1" applyBorder="1" applyAlignment="1">
      <alignment horizontal="center" vertical="center" wrapText="1"/>
    </xf>
    <xf numFmtId="0" fontId="5" fillId="0" borderId="0" xfId="4" applyFont="1" applyAlignment="1">
      <alignment horizontal="center" vertical="center" wrapText="1"/>
    </xf>
    <xf numFmtId="0" fontId="5" fillId="11" borderId="13" xfId="4" applyFont="1" applyFill="1" applyBorder="1" applyAlignment="1">
      <alignment horizontal="center" vertical="center"/>
    </xf>
    <xf numFmtId="0" fontId="5" fillId="11" borderId="23" xfId="4" applyFont="1" applyFill="1" applyBorder="1" applyAlignment="1">
      <alignment horizontal="center" vertical="center"/>
    </xf>
    <xf numFmtId="0" fontId="5" fillId="11" borderId="14" xfId="4" applyFont="1" applyFill="1" applyBorder="1" applyAlignment="1">
      <alignment horizontal="center" vertical="center"/>
    </xf>
    <xf numFmtId="0" fontId="5" fillId="11" borderId="0" xfId="4" applyFont="1" applyFill="1" applyAlignment="1">
      <alignment horizontal="center" vertical="center"/>
    </xf>
    <xf numFmtId="4" fontId="5" fillId="11" borderId="23" xfId="4" applyNumberFormat="1" applyFont="1" applyFill="1" applyBorder="1" applyAlignment="1">
      <alignment horizontal="center" vertical="center"/>
    </xf>
    <xf numFmtId="4" fontId="5" fillId="11" borderId="105" xfId="4" applyNumberFormat="1" applyFont="1" applyFill="1" applyBorder="1" applyAlignment="1">
      <alignment horizontal="center" vertical="center"/>
    </xf>
    <xf numFmtId="0" fontId="5" fillId="11" borderId="10" xfId="4" applyFont="1" applyFill="1" applyBorder="1" applyAlignment="1">
      <alignment horizontal="center" vertical="center"/>
    </xf>
    <xf numFmtId="0" fontId="5" fillId="11" borderId="11" xfId="4" applyFont="1" applyFill="1" applyBorder="1" applyAlignment="1">
      <alignment horizontal="center" vertical="center"/>
    </xf>
    <xf numFmtId="0" fontId="5" fillId="0" borderId="8" xfId="4" applyFont="1" applyBorder="1" applyAlignment="1">
      <alignment horizontal="center" vertical="center" wrapText="1"/>
    </xf>
    <xf numFmtId="0" fontId="5" fillId="0" borderId="15" xfId="4" applyFont="1" applyBorder="1" applyAlignment="1">
      <alignment horizontal="center" vertical="center" wrapText="1"/>
    </xf>
    <xf numFmtId="0" fontId="17" fillId="0" borderId="1" xfId="4" applyFont="1" applyBorder="1" applyAlignment="1">
      <alignment horizontal="center" vertical="center" wrapText="1"/>
    </xf>
    <xf numFmtId="0" fontId="17" fillId="0" borderId="4" xfId="4" applyFont="1" applyBorder="1" applyAlignment="1">
      <alignment horizontal="center" vertical="center" wrapText="1"/>
    </xf>
    <xf numFmtId="4" fontId="5" fillId="0" borderId="38" xfId="4" applyNumberFormat="1" applyFont="1" applyBorder="1" applyAlignment="1">
      <alignment horizontal="center" vertical="center"/>
    </xf>
    <xf numFmtId="0" fontId="5" fillId="0" borderId="99" xfId="4" applyFont="1" applyBorder="1" applyAlignment="1">
      <alignment horizontal="center" vertical="center"/>
    </xf>
    <xf numFmtId="0" fontId="5" fillId="0" borderId="100" xfId="4" applyFont="1" applyBorder="1" applyAlignment="1">
      <alignment horizontal="center" vertical="center"/>
    </xf>
    <xf numFmtId="0" fontId="5" fillId="0" borderId="94" xfId="4" applyFont="1" applyBorder="1" applyAlignment="1">
      <alignment horizontal="center" vertical="center"/>
    </xf>
    <xf numFmtId="0" fontId="5" fillId="0" borderId="104" xfId="4" applyFont="1" applyBorder="1" applyAlignment="1">
      <alignment horizontal="center" vertical="center"/>
    </xf>
    <xf numFmtId="0" fontId="5" fillId="0" borderId="25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6" xfId="4" applyFont="1" applyBorder="1" applyAlignment="1">
      <alignment horizontal="center" vertical="center"/>
    </xf>
    <xf numFmtId="0" fontId="7" fillId="0" borderId="15" xfId="4" applyFont="1" applyBorder="1" applyAlignment="1">
      <alignment horizontal="center" vertical="center" wrapText="1"/>
    </xf>
    <xf numFmtId="0" fontId="5" fillId="0" borderId="42" xfId="4" applyFont="1" applyBorder="1" applyAlignment="1">
      <alignment horizontal="center" vertical="center"/>
    </xf>
    <xf numFmtId="0" fontId="5" fillId="0" borderId="101" xfId="4" applyFont="1" applyBorder="1" applyAlignment="1">
      <alignment horizontal="center" vertical="center"/>
    </xf>
    <xf numFmtId="0" fontId="5" fillId="0" borderId="43" xfId="4" applyFont="1" applyBorder="1" applyAlignment="1">
      <alignment horizontal="center" vertical="center"/>
    </xf>
    <xf numFmtId="4" fontId="5" fillId="11" borderId="13" xfId="4" applyNumberFormat="1" applyFont="1" applyFill="1" applyBorder="1" applyAlignment="1">
      <alignment horizontal="center" vertical="center"/>
    </xf>
    <xf numFmtId="0" fontId="5" fillId="0" borderId="29" xfId="4" applyFont="1" applyBorder="1"/>
    <xf numFmtId="0" fontId="17" fillId="0" borderId="16" xfId="4" applyFont="1" applyBorder="1" applyAlignment="1">
      <alignment horizontal="center" vertical="center" wrapText="1"/>
    </xf>
    <xf numFmtId="0" fontId="17" fillId="0" borderId="17" xfId="4" applyFont="1" applyBorder="1" applyAlignment="1">
      <alignment horizontal="center" vertical="center" wrapText="1"/>
    </xf>
    <xf numFmtId="0" fontId="7" fillId="0" borderId="41" xfId="4" applyFont="1" applyBorder="1" applyAlignment="1">
      <alignment horizontal="center" vertical="center" wrapText="1"/>
    </xf>
    <xf numFmtId="4" fontId="5" fillId="0" borderId="7" xfId="4" applyNumberFormat="1" applyFont="1" applyBorder="1" applyAlignment="1">
      <alignment horizontal="center" vertical="center"/>
    </xf>
    <xf numFmtId="4" fontId="5" fillId="0" borderId="13" xfId="4" applyNumberFormat="1" applyFont="1" applyBorder="1" applyAlignment="1">
      <alignment horizontal="center" vertical="center"/>
    </xf>
    <xf numFmtId="4" fontId="5" fillId="6" borderId="6" xfId="4" applyNumberFormat="1" applyFont="1" applyFill="1" applyBorder="1" applyAlignment="1">
      <alignment horizontal="center" vertical="center"/>
    </xf>
    <xf numFmtId="0" fontId="5" fillId="6" borderId="18" xfId="4" applyFont="1" applyFill="1" applyBorder="1" applyAlignment="1">
      <alignment horizontal="center" vertical="center"/>
    </xf>
    <xf numFmtId="0" fontId="5" fillId="6" borderId="19" xfId="4" applyFont="1" applyFill="1" applyBorder="1" applyAlignment="1">
      <alignment horizontal="center" vertical="center"/>
    </xf>
    <xf numFmtId="0" fontId="5" fillId="6" borderId="34" xfId="4" applyFont="1" applyFill="1" applyBorder="1" applyAlignment="1">
      <alignment horizontal="center" vertical="center"/>
    </xf>
    <xf numFmtId="4" fontId="5" fillId="6" borderId="18" xfId="4" applyNumberFormat="1" applyFont="1" applyFill="1" applyBorder="1" applyAlignment="1">
      <alignment horizontal="center" vertical="center"/>
    </xf>
    <xf numFmtId="4" fontId="5" fillId="6" borderId="106" xfId="4" applyNumberFormat="1" applyFont="1" applyFill="1" applyBorder="1" applyAlignment="1">
      <alignment horizontal="center" vertical="center"/>
    </xf>
    <xf numFmtId="4" fontId="5" fillId="6" borderId="13" xfId="4" applyNumberFormat="1" applyFont="1" applyFill="1" applyBorder="1" applyAlignment="1">
      <alignment horizontal="center" vertical="center"/>
    </xf>
    <xf numFmtId="4" fontId="5" fillId="6" borderId="8" xfId="4" applyNumberFormat="1" applyFont="1" applyFill="1" applyBorder="1" applyAlignment="1">
      <alignment horizontal="center" vertical="center"/>
    </xf>
    <xf numFmtId="0" fontId="5" fillId="6" borderId="20" xfId="4" applyFont="1" applyFill="1" applyBorder="1" applyAlignment="1">
      <alignment horizontal="center" vertical="center"/>
    </xf>
    <xf numFmtId="0" fontId="5" fillId="6" borderId="15" xfId="4" applyFont="1" applyFill="1" applyBorder="1" applyAlignment="1">
      <alignment horizontal="center" vertical="center"/>
    </xf>
    <xf numFmtId="0" fontId="5" fillId="6" borderId="9" xfId="4" applyFont="1" applyFill="1" applyBorder="1" applyAlignment="1">
      <alignment horizontal="center" vertical="center"/>
    </xf>
    <xf numFmtId="4" fontId="5" fillId="6" borderId="20" xfId="4" applyNumberFormat="1" applyFont="1" applyFill="1" applyBorder="1" applyAlignment="1">
      <alignment horizontal="center" vertical="center"/>
    </xf>
    <xf numFmtId="4" fontId="5" fillId="6" borderId="107" xfId="4" applyNumberFormat="1" applyFont="1" applyFill="1" applyBorder="1" applyAlignment="1">
      <alignment horizontal="center" vertical="center"/>
    </xf>
    <xf numFmtId="0" fontId="5" fillId="5" borderId="15" xfId="4" applyFont="1" applyFill="1" applyBorder="1" applyAlignment="1">
      <alignment horizontal="center" vertical="center" wrapText="1"/>
    </xf>
    <xf numFmtId="0" fontId="5" fillId="5" borderId="9" xfId="4" applyFont="1" applyFill="1" applyBorder="1" applyAlignment="1">
      <alignment horizontal="center" vertical="center" wrapText="1"/>
    </xf>
    <xf numFmtId="0" fontId="5" fillId="0" borderId="8" xfId="4" applyFont="1" applyBorder="1" applyAlignment="1">
      <alignment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43" xfId="4" applyFont="1" applyBorder="1" applyAlignment="1">
      <alignment horizontal="center" vertical="center" wrapText="1"/>
    </xf>
    <xf numFmtId="0" fontId="7" fillId="0" borderId="4" xfId="4" applyFont="1" applyBorder="1" applyAlignment="1">
      <alignment horizontal="center" vertical="center" wrapText="1"/>
    </xf>
    <xf numFmtId="4" fontId="5" fillId="0" borderId="6" xfId="4" applyNumberFormat="1" applyFont="1" applyBorder="1" applyAlignment="1">
      <alignment horizontal="center" vertical="center"/>
    </xf>
    <xf numFmtId="4" fontId="5" fillId="6" borderId="7" xfId="4" applyNumberFormat="1" applyFont="1" applyFill="1" applyBorder="1" applyAlignment="1">
      <alignment horizontal="center" vertical="center"/>
    </xf>
    <xf numFmtId="0" fontId="5" fillId="0" borderId="34" xfId="4" applyFont="1" applyBorder="1" applyAlignment="1">
      <alignment horizontal="center" vertical="center"/>
    </xf>
    <xf numFmtId="4" fontId="5" fillId="0" borderId="18" xfId="4" applyNumberFormat="1" applyFont="1" applyBorder="1" applyAlignment="1">
      <alignment horizontal="center" vertical="center"/>
    </xf>
    <xf numFmtId="4" fontId="5" fillId="0" borderId="106" xfId="4" applyNumberFormat="1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 wrapText="1"/>
    </xf>
    <xf numFmtId="4" fontId="5" fillId="0" borderId="8" xfId="4" applyNumberFormat="1" applyFont="1" applyBorder="1" applyAlignment="1">
      <alignment horizontal="center" vertical="center"/>
    </xf>
    <xf numFmtId="0" fontId="5" fillId="0" borderId="20" xfId="4" applyFont="1" applyBorder="1" applyAlignment="1">
      <alignment horizontal="center" vertical="center"/>
    </xf>
    <xf numFmtId="0" fontId="5" fillId="0" borderId="15" xfId="4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/>
    </xf>
    <xf numFmtId="4" fontId="5" fillId="0" borderId="20" xfId="4" applyNumberFormat="1" applyFont="1" applyBorder="1" applyAlignment="1">
      <alignment horizontal="center" vertical="center"/>
    </xf>
    <xf numFmtId="4" fontId="5" fillId="0" borderId="107" xfId="4" applyNumberFormat="1" applyFont="1" applyBorder="1" applyAlignment="1">
      <alignment horizontal="center" vertical="center"/>
    </xf>
    <xf numFmtId="0" fontId="17" fillId="0" borderId="32" xfId="4" applyFont="1" applyBorder="1" applyAlignment="1">
      <alignment horizontal="center" vertical="center" wrapText="1"/>
    </xf>
    <xf numFmtId="0" fontId="17" fillId="0" borderId="41" xfId="4" applyFont="1" applyBorder="1" applyAlignment="1">
      <alignment horizontal="center" vertical="center" wrapText="1"/>
    </xf>
    <xf numFmtId="0" fontId="17" fillId="0" borderId="31" xfId="4" applyFont="1" applyBorder="1" applyAlignment="1">
      <alignment horizontal="center" vertical="center" wrapText="1"/>
    </xf>
    <xf numFmtId="0" fontId="17" fillId="0" borderId="36" xfId="4" applyFont="1" applyBorder="1" applyAlignment="1">
      <alignment horizontal="center" vertical="center" wrapText="1"/>
    </xf>
    <xf numFmtId="0" fontId="17" fillId="0" borderId="0" xfId="4" applyFont="1" applyAlignment="1">
      <alignment horizontal="center" vertical="center" wrapText="1"/>
    </xf>
    <xf numFmtId="0" fontId="5" fillId="0" borderId="6" xfId="4" applyFont="1" applyBorder="1" applyAlignment="1">
      <alignment horizontal="center" vertical="center" wrapText="1"/>
    </xf>
    <xf numFmtId="0" fontId="5" fillId="0" borderId="18" xfId="4" applyFont="1" applyBorder="1" applyAlignment="1">
      <alignment horizontal="center" vertical="center" wrapText="1"/>
    </xf>
    <xf numFmtId="4" fontId="5" fillId="0" borderId="95" xfId="4" applyNumberFormat="1" applyFont="1" applyBorder="1" applyAlignment="1">
      <alignment horizontal="center" vertical="center"/>
    </xf>
    <xf numFmtId="0" fontId="5" fillId="0" borderId="102" xfId="4" applyFont="1" applyBorder="1" applyAlignment="1">
      <alignment horizontal="center" vertical="center"/>
    </xf>
    <xf numFmtId="0" fontId="5" fillId="0" borderId="103" xfId="4" applyFont="1" applyBorder="1" applyAlignment="1">
      <alignment horizontal="center" vertical="center"/>
    </xf>
    <xf numFmtId="0" fontId="5" fillId="0" borderId="37" xfId="4" applyFont="1" applyBorder="1" applyAlignment="1">
      <alignment horizontal="center" vertical="center"/>
    </xf>
    <xf numFmtId="4" fontId="5" fillId="0" borderId="102" xfId="4" applyNumberFormat="1" applyFont="1" applyBorder="1" applyAlignment="1">
      <alignment horizontal="center" vertical="center"/>
    </xf>
    <xf numFmtId="4" fontId="5" fillId="0" borderId="108" xfId="4" applyNumberFormat="1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 wrapText="1"/>
    </xf>
    <xf numFmtId="0" fontId="7" fillId="0" borderId="0" xfId="4" applyFont="1" applyAlignment="1">
      <alignment vertical="center"/>
    </xf>
    <xf numFmtId="0" fontId="25" fillId="0" borderId="0" xfId="6" applyFont="1" applyAlignment="1">
      <alignment vertical="center"/>
    </xf>
    <xf numFmtId="0" fontId="18" fillId="8" borderId="54" xfId="5" applyFont="1" applyFill="1" applyBorder="1" applyAlignment="1">
      <alignment horizontal="center" vertical="center"/>
    </xf>
    <xf numFmtId="165" fontId="18" fillId="8" borderId="54" xfId="5" applyNumberFormat="1" applyFont="1" applyFill="1" applyBorder="1" applyAlignment="1">
      <alignment horizontal="center" vertical="center"/>
    </xf>
    <xf numFmtId="165" fontId="18" fillId="8" borderId="62" xfId="5" applyNumberFormat="1" applyFont="1" applyFill="1" applyBorder="1" applyAlignment="1">
      <alignment horizontal="center" vertical="center"/>
    </xf>
    <xf numFmtId="165" fontId="18" fillId="8" borderId="64" xfId="5" applyNumberFormat="1" applyFont="1" applyFill="1" applyBorder="1" applyAlignment="1">
      <alignment horizontal="center" vertical="center"/>
    </xf>
    <xf numFmtId="165" fontId="18" fillId="8" borderId="55" xfId="5" applyNumberFormat="1" applyFont="1" applyFill="1" applyBorder="1" applyAlignment="1">
      <alignment horizontal="center" vertical="center"/>
    </xf>
    <xf numFmtId="9" fontId="18" fillId="8" borderId="62" xfId="5" applyNumberFormat="1" applyFont="1" applyFill="1" applyBorder="1" applyAlignment="1">
      <alignment horizontal="center" vertical="center"/>
    </xf>
    <xf numFmtId="0" fontId="17" fillId="10" borderId="44" xfId="6" applyFont="1" applyFill="1" applyBorder="1" applyAlignment="1">
      <alignment horizontal="center" vertical="center"/>
    </xf>
    <xf numFmtId="166" fontId="17" fillId="10" borderId="51" xfId="6" applyNumberFormat="1" applyFont="1" applyFill="1" applyBorder="1" applyAlignment="1">
      <alignment horizontal="center" vertical="center"/>
    </xf>
    <xf numFmtId="166" fontId="17" fillId="10" borderId="27" xfId="6" applyNumberFormat="1" applyFont="1" applyFill="1" applyBorder="1" applyAlignment="1">
      <alignment horizontal="center" vertical="center"/>
    </xf>
    <xf numFmtId="166" fontId="17" fillId="10" borderId="30" xfId="6" applyNumberFormat="1" applyFont="1" applyFill="1" applyBorder="1" applyAlignment="1">
      <alignment horizontal="center" vertical="center"/>
    </xf>
    <xf numFmtId="4" fontId="5" fillId="0" borderId="99" xfId="4" applyNumberFormat="1" applyFont="1" applyBorder="1" applyAlignment="1">
      <alignment horizontal="center" vertical="center"/>
    </xf>
    <xf numFmtId="4" fontId="5" fillId="0" borderId="42" xfId="4" applyNumberFormat="1" applyFont="1" applyBorder="1" applyAlignment="1">
      <alignment horizontal="center" vertical="center"/>
    </xf>
    <xf numFmtId="4" fontId="5" fillId="0" borderId="25" xfId="4" applyNumberFormat="1" applyFont="1" applyBorder="1" applyAlignment="1">
      <alignment horizontal="center" vertical="center"/>
    </xf>
    <xf numFmtId="4" fontId="5" fillId="0" borderId="100" xfId="4" applyNumberFormat="1" applyFont="1" applyBorder="1" applyAlignment="1">
      <alignment horizontal="center" vertical="center"/>
    </xf>
    <xf numFmtId="4" fontId="5" fillId="0" borderId="26" xfId="4" applyNumberFormat="1" applyFont="1" applyBorder="1" applyAlignment="1">
      <alignment horizontal="center" vertical="center"/>
    </xf>
    <xf numFmtId="4" fontId="5" fillId="0" borderId="101" xfId="4" applyNumberFormat="1" applyFont="1" applyBorder="1" applyAlignment="1">
      <alignment horizontal="center" vertical="center"/>
    </xf>
    <xf numFmtId="0" fontId="5" fillId="0" borderId="109" xfId="4" applyFont="1" applyBorder="1" applyAlignment="1">
      <alignment horizontal="center" vertical="center"/>
    </xf>
    <xf numFmtId="0" fontId="5" fillId="0" borderId="110" xfId="4" applyFont="1" applyBorder="1" applyAlignment="1">
      <alignment horizontal="center" vertical="center"/>
    </xf>
    <xf numFmtId="0" fontId="5" fillId="0" borderId="33" xfId="4" applyFont="1" applyBorder="1" applyAlignment="1">
      <alignment horizontal="center" vertical="center"/>
    </xf>
    <xf numFmtId="0" fontId="6" fillId="7" borderId="75" xfId="3" applyFont="1" applyFill="1" applyBorder="1" applyAlignment="1">
      <alignment horizontal="center" vertical="center" wrapText="1"/>
    </xf>
    <xf numFmtId="0" fontId="6" fillId="7" borderId="76" xfId="3" applyFont="1" applyFill="1" applyBorder="1" applyAlignment="1">
      <alignment horizontal="center" vertical="center" wrapText="1"/>
    </xf>
    <xf numFmtId="0" fontId="6" fillId="7" borderId="77" xfId="3" applyFont="1" applyFill="1" applyBorder="1" applyAlignment="1">
      <alignment horizontal="center" vertical="center" wrapText="1"/>
    </xf>
    <xf numFmtId="4" fontId="7" fillId="3" borderId="2" xfId="0" applyNumberFormat="1" applyFont="1" applyFill="1" applyBorder="1" applyAlignment="1">
      <alignment horizontal="center" vertical="center"/>
    </xf>
    <xf numFmtId="4" fontId="5" fillId="3" borderId="10" xfId="0" applyNumberFormat="1" applyFont="1" applyFill="1" applyBorder="1" applyAlignment="1">
      <alignment horizontal="center" vertical="center"/>
    </xf>
    <xf numFmtId="4" fontId="5" fillId="3" borderId="59" xfId="0" applyNumberFormat="1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6" fillId="7" borderId="10" xfId="3" applyFont="1" applyFill="1" applyBorder="1" applyAlignment="1">
      <alignment horizontal="center" vertical="center" wrapText="1"/>
    </xf>
    <xf numFmtId="0" fontId="6" fillId="7" borderId="12" xfId="3" applyFont="1" applyFill="1" applyBorder="1" applyAlignment="1">
      <alignment horizontal="center" vertical="center" wrapText="1"/>
    </xf>
    <xf numFmtId="0" fontId="6" fillId="7" borderId="11" xfId="3" applyFont="1" applyFill="1" applyBorder="1" applyAlignment="1">
      <alignment horizontal="center" vertical="center" wrapText="1"/>
    </xf>
    <xf numFmtId="4" fontId="5" fillId="3" borderId="78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/>
    </xf>
    <xf numFmtId="4" fontId="5" fillId="3" borderId="82" xfId="0" applyNumberFormat="1" applyFont="1" applyFill="1" applyBorder="1" applyAlignment="1">
      <alignment horizontal="center" vertical="center"/>
    </xf>
    <xf numFmtId="165" fontId="13" fillId="3" borderId="2" xfId="6" applyNumberFormat="1" applyFont="1" applyFill="1" applyBorder="1" applyAlignment="1">
      <alignment horizontal="center" vertical="center"/>
    </xf>
    <xf numFmtId="165" fontId="13" fillId="3" borderId="84" xfId="6" applyNumberFormat="1" applyFont="1" applyFill="1" applyBorder="1" applyAlignment="1">
      <alignment horizontal="center" vertical="center"/>
    </xf>
    <xf numFmtId="0" fontId="21" fillId="7" borderId="91" xfId="6" applyFont="1" applyFill="1" applyBorder="1" applyAlignment="1">
      <alignment horizontal="center" vertical="center"/>
    </xf>
    <xf numFmtId="0" fontId="21" fillId="7" borderId="92" xfId="6" applyFont="1" applyFill="1" applyBorder="1" applyAlignment="1">
      <alignment horizontal="center" vertical="center"/>
    </xf>
    <xf numFmtId="0" fontId="21" fillId="7" borderId="93" xfId="6" applyFont="1" applyFill="1" applyBorder="1" applyAlignment="1">
      <alignment horizontal="center" vertical="center"/>
    </xf>
    <xf numFmtId="0" fontId="13" fillId="10" borderId="16" xfId="6" applyFont="1" applyFill="1" applyBorder="1" applyAlignment="1">
      <alignment horizontal="center" vertical="center" wrapText="1"/>
    </xf>
    <xf numFmtId="0" fontId="13" fillId="10" borderId="68" xfId="6" applyFont="1" applyFill="1" applyBorder="1" applyAlignment="1">
      <alignment horizontal="center" vertical="center" wrapText="1"/>
    </xf>
    <xf numFmtId="0" fontId="13" fillId="10" borderId="57" xfId="6" applyFont="1" applyFill="1" applyBorder="1" applyAlignment="1">
      <alignment horizontal="center" vertical="center"/>
    </xf>
    <xf numFmtId="0" fontId="13" fillId="10" borderId="86" xfId="6" applyFont="1" applyFill="1" applyBorder="1" applyAlignment="1">
      <alignment horizontal="center" vertical="center"/>
    </xf>
    <xf numFmtId="0" fontId="13" fillId="10" borderId="58" xfId="6" applyFont="1" applyFill="1" applyBorder="1" applyAlignment="1">
      <alignment horizontal="center" vertical="center" wrapText="1"/>
    </xf>
    <xf numFmtId="0" fontId="13" fillId="10" borderId="67" xfId="6" applyFont="1" applyFill="1" applyBorder="1" applyAlignment="1">
      <alignment horizontal="center" vertical="center" wrapText="1"/>
    </xf>
    <xf numFmtId="166" fontId="13" fillId="10" borderId="58" xfId="6" applyNumberFormat="1" applyFont="1" applyFill="1" applyBorder="1" applyAlignment="1">
      <alignment horizontal="center" vertical="center" wrapText="1"/>
    </xf>
    <xf numFmtId="166" fontId="13" fillId="10" borderId="67" xfId="6" applyNumberFormat="1" applyFont="1" applyFill="1" applyBorder="1" applyAlignment="1">
      <alignment horizontal="center" vertical="center" wrapText="1"/>
    </xf>
    <xf numFmtId="0" fontId="26" fillId="8" borderId="56" xfId="5" applyFont="1" applyFill="1" applyBorder="1" applyAlignment="1">
      <alignment horizontal="center" vertical="center" wrapText="1"/>
    </xf>
    <xf numFmtId="0" fontId="26" fillId="8" borderId="66" xfId="5" applyFont="1" applyFill="1" applyBorder="1" applyAlignment="1">
      <alignment horizontal="center" vertical="center" wrapText="1"/>
    </xf>
    <xf numFmtId="0" fontId="17" fillId="10" borderId="87" xfId="6" applyFont="1" applyFill="1" applyBorder="1" applyAlignment="1">
      <alignment horizontal="center" vertical="center" wrapText="1"/>
    </xf>
    <xf numFmtId="0" fontId="17" fillId="10" borderId="88" xfId="6" applyFont="1" applyFill="1" applyBorder="1" applyAlignment="1">
      <alignment horizontal="center" vertical="center" wrapText="1"/>
    </xf>
    <xf numFmtId="0" fontId="17" fillId="10" borderId="89" xfId="6" applyFont="1" applyFill="1" applyBorder="1" applyAlignment="1">
      <alignment horizontal="center" vertical="center" wrapText="1"/>
    </xf>
    <xf numFmtId="0" fontId="17" fillId="10" borderId="67" xfId="6" applyFont="1" applyFill="1" applyBorder="1" applyAlignment="1">
      <alignment horizontal="center" vertical="center" wrapText="1"/>
    </xf>
    <xf numFmtId="0" fontId="7" fillId="10" borderId="90" xfId="4" applyFont="1" applyFill="1" applyBorder="1" applyAlignment="1">
      <alignment horizontal="center" vertical="center" wrapText="1"/>
    </xf>
    <xf numFmtId="0" fontId="7" fillId="10" borderId="54" xfId="4" applyFont="1" applyFill="1" applyBorder="1" applyAlignment="1">
      <alignment horizontal="center" vertical="center" wrapText="1"/>
    </xf>
    <xf numFmtId="0" fontId="18" fillId="8" borderId="18" xfId="4" applyFont="1" applyFill="1" applyBorder="1" applyAlignment="1">
      <alignment horizontal="center" vertical="center"/>
    </xf>
    <xf numFmtId="0" fontId="18" fillId="8" borderId="34" xfId="4" applyFont="1" applyFill="1" applyBorder="1" applyAlignment="1">
      <alignment horizontal="center" vertical="center"/>
    </xf>
    <xf numFmtId="0" fontId="18" fillId="8" borderId="20" xfId="4" applyFont="1" applyFill="1" applyBorder="1" applyAlignment="1">
      <alignment horizontal="center" vertical="center"/>
    </xf>
    <xf numFmtId="0" fontId="18" fillId="8" borderId="9" xfId="4" applyFont="1" applyFill="1" applyBorder="1" applyAlignment="1">
      <alignment horizontal="center" vertical="center"/>
    </xf>
    <xf numFmtId="0" fontId="18" fillId="13" borderId="34" xfId="4" applyFont="1" applyFill="1" applyBorder="1" applyAlignment="1">
      <alignment horizontal="center" vertical="center"/>
    </xf>
    <xf numFmtId="0" fontId="18" fillId="13" borderId="19" xfId="4" applyFont="1" applyFill="1" applyBorder="1" applyAlignment="1">
      <alignment horizontal="center" vertical="center"/>
    </xf>
    <xf numFmtId="0" fontId="18" fillId="13" borderId="9" xfId="4" applyFont="1" applyFill="1" applyBorder="1" applyAlignment="1">
      <alignment horizontal="center" vertical="center"/>
    </xf>
    <xf numFmtId="0" fontId="18" fillId="13" borderId="15" xfId="4" applyFont="1" applyFill="1" applyBorder="1" applyAlignment="1">
      <alignment horizontal="center" vertical="center"/>
    </xf>
    <xf numFmtId="0" fontId="24" fillId="14" borderId="112" xfId="4" applyFont="1" applyFill="1" applyBorder="1" applyAlignment="1">
      <alignment horizontal="center" vertical="center"/>
    </xf>
    <xf numFmtId="0" fontId="24" fillId="14" borderId="90" xfId="4" applyFont="1" applyFill="1" applyBorder="1" applyAlignment="1">
      <alignment horizontal="center" vertical="center"/>
    </xf>
    <xf numFmtId="0" fontId="24" fillId="14" borderId="66" xfId="4" applyFont="1" applyFill="1" applyBorder="1" applyAlignment="1">
      <alignment horizontal="center" vertical="center"/>
    </xf>
    <xf numFmtId="0" fontId="5" fillId="0" borderId="42" xfId="4" applyFont="1" applyBorder="1" applyAlignment="1">
      <alignment horizontal="center" vertical="center"/>
    </xf>
    <xf numFmtId="0" fontId="5" fillId="0" borderId="98" xfId="4" applyFont="1" applyBorder="1" applyAlignment="1">
      <alignment horizontal="center" vertical="center"/>
    </xf>
    <xf numFmtId="0" fontId="5" fillId="0" borderId="18" xfId="4" applyFont="1" applyBorder="1" applyAlignment="1">
      <alignment horizontal="center" vertical="center"/>
    </xf>
    <xf numFmtId="0" fontId="5" fillId="0" borderId="19" xfId="4" applyFont="1" applyBorder="1" applyAlignment="1">
      <alignment horizontal="center" vertical="center"/>
    </xf>
    <xf numFmtId="0" fontId="10" fillId="0" borderId="18" xfId="4" applyFont="1" applyBorder="1" applyAlignment="1">
      <alignment horizontal="center" vertical="center"/>
    </xf>
    <xf numFmtId="0" fontId="10" fillId="0" borderId="19" xfId="4" applyFont="1" applyBorder="1" applyAlignment="1">
      <alignment horizontal="center" vertical="center"/>
    </xf>
    <xf numFmtId="0" fontId="5" fillId="0" borderId="10" xfId="4" applyFont="1" applyBorder="1" applyAlignment="1">
      <alignment horizontal="center" vertical="center" wrapText="1"/>
    </xf>
    <xf numFmtId="0" fontId="5" fillId="0" borderId="12" xfId="4" applyFont="1" applyBorder="1" applyAlignment="1">
      <alignment horizontal="center" vertical="center" wrapText="1"/>
    </xf>
    <xf numFmtId="0" fontId="5" fillId="0" borderId="11" xfId="4" applyFont="1" applyBorder="1" applyAlignment="1">
      <alignment horizontal="center" vertical="center" wrapText="1"/>
    </xf>
    <xf numFmtId="0" fontId="5" fillId="0" borderId="10" xfId="4" applyFont="1" applyBorder="1" applyAlignment="1">
      <alignment horizontal="center" vertical="center"/>
    </xf>
    <xf numFmtId="0" fontId="5" fillId="0" borderId="11" xfId="4" applyFont="1" applyBorder="1" applyAlignment="1">
      <alignment horizontal="center" vertical="center"/>
    </xf>
    <xf numFmtId="0" fontId="5" fillId="0" borderId="20" xfId="4" applyFont="1" applyBorder="1" applyAlignment="1">
      <alignment horizontal="center" vertical="center" wrapText="1"/>
    </xf>
    <xf numFmtId="0" fontId="5" fillId="0" borderId="9" xfId="4" applyFont="1" applyBorder="1" applyAlignment="1">
      <alignment horizontal="center" vertical="center" wrapText="1"/>
    </xf>
    <xf numFmtId="0" fontId="5" fillId="4" borderId="0" xfId="4" applyFont="1" applyFill="1" applyAlignment="1">
      <alignment horizontal="center" vertical="center"/>
    </xf>
    <xf numFmtId="0" fontId="5" fillId="0" borderId="23" xfId="4" applyFont="1" applyBorder="1" applyAlignment="1">
      <alignment vertical="center" wrapText="1"/>
    </xf>
    <xf numFmtId="0" fontId="5" fillId="0" borderId="14" xfId="4" applyFont="1" applyBorder="1" applyAlignment="1">
      <alignment vertical="center" wrapText="1"/>
    </xf>
    <xf numFmtId="0" fontId="5" fillId="0" borderId="20" xfId="4" applyFont="1" applyBorder="1" applyAlignment="1">
      <alignment vertical="center" wrapText="1"/>
    </xf>
    <xf numFmtId="0" fontId="5" fillId="0" borderId="15" xfId="4" applyFont="1" applyBorder="1" applyAlignment="1">
      <alignment vertical="center" wrapText="1"/>
    </xf>
    <xf numFmtId="0" fontId="5" fillId="6" borderId="1" xfId="4" applyFont="1" applyFill="1" applyBorder="1" applyAlignment="1">
      <alignment horizontal="center" vertical="center" wrapText="1"/>
    </xf>
    <xf numFmtId="0" fontId="5" fillId="6" borderId="0" xfId="4" applyFont="1" applyFill="1" applyAlignment="1">
      <alignment horizontal="left" vertical="center"/>
    </xf>
    <xf numFmtId="0" fontId="5" fillId="0" borderId="18" xfId="4" applyFont="1" applyBorder="1" applyAlignment="1">
      <alignment horizontal="center" vertical="center" wrapText="1"/>
    </xf>
    <xf numFmtId="0" fontId="5" fillId="0" borderId="19" xfId="4" applyFont="1" applyBorder="1" applyAlignment="1">
      <alignment horizontal="center" vertical="center" wrapText="1"/>
    </xf>
    <xf numFmtId="0" fontId="5" fillId="0" borderId="15" xfId="4" applyFont="1" applyBorder="1" applyAlignment="1">
      <alignment horizontal="center" vertical="center" wrapText="1"/>
    </xf>
    <xf numFmtId="0" fontId="5" fillId="6" borderId="1" xfId="4" applyFont="1" applyFill="1" applyBorder="1" applyAlignment="1">
      <alignment horizontal="left" vertical="center" wrapText="1"/>
    </xf>
    <xf numFmtId="0" fontId="5" fillId="6" borderId="4" xfId="4" applyFont="1" applyFill="1" applyBorder="1" applyAlignment="1">
      <alignment horizontal="left" vertical="center" wrapText="1"/>
    </xf>
    <xf numFmtId="0" fontId="7" fillId="10" borderId="10" xfId="4" applyFont="1" applyFill="1" applyBorder="1" applyAlignment="1">
      <alignment horizontal="center" vertical="center"/>
    </xf>
    <xf numFmtId="0" fontId="7" fillId="10" borderId="11" xfId="4" applyFont="1" applyFill="1" applyBorder="1" applyAlignment="1">
      <alignment horizontal="center" vertical="center"/>
    </xf>
    <xf numFmtId="0" fontId="5" fillId="0" borderId="99" xfId="4" applyFont="1" applyBorder="1" applyAlignment="1">
      <alignment horizontal="center" vertical="center"/>
    </xf>
    <xf numFmtId="0" fontId="5" fillId="0" borderId="104" xfId="4" applyFont="1" applyBorder="1" applyAlignment="1">
      <alignment horizontal="center" vertical="center"/>
    </xf>
    <xf numFmtId="0" fontId="5" fillId="0" borderId="25" xfId="4" applyFont="1" applyBorder="1" applyAlignment="1">
      <alignment horizontal="center" vertical="center"/>
    </xf>
    <xf numFmtId="0" fontId="5" fillId="0" borderId="97" xfId="4" applyFont="1" applyBorder="1" applyAlignment="1">
      <alignment horizontal="center" vertical="center"/>
    </xf>
    <xf numFmtId="0" fontId="5" fillId="0" borderId="28" xfId="4" applyFont="1" applyBorder="1" applyAlignment="1">
      <alignment horizontal="center" vertical="center"/>
    </xf>
    <xf numFmtId="0" fontId="5" fillId="0" borderId="61" xfId="4" applyFont="1" applyBorder="1" applyAlignment="1">
      <alignment horizontal="center" vertical="center"/>
    </xf>
    <xf numFmtId="0" fontId="5" fillId="6" borderId="35" xfId="4" applyFont="1" applyFill="1" applyBorder="1" applyAlignment="1">
      <alignment horizontal="left" vertical="center" wrapText="1"/>
    </xf>
    <xf numFmtId="0" fontId="5" fillId="6" borderId="34" xfId="4" applyFont="1" applyFill="1" applyBorder="1" applyAlignment="1">
      <alignment horizontal="left" vertical="center"/>
    </xf>
    <xf numFmtId="0" fontId="5" fillId="6" borderId="29" xfId="4" applyFont="1" applyFill="1" applyBorder="1" applyAlignment="1">
      <alignment horizontal="left" vertical="center"/>
    </xf>
    <xf numFmtId="0" fontId="5" fillId="6" borderId="36" xfId="4" applyFont="1" applyFill="1" applyBorder="1" applyAlignment="1">
      <alignment horizontal="left" vertical="center"/>
    </xf>
    <xf numFmtId="0" fontId="5" fillId="6" borderId="9" xfId="4" applyFont="1" applyFill="1" applyBorder="1" applyAlignment="1">
      <alignment horizontal="left" vertical="center"/>
    </xf>
    <xf numFmtId="0" fontId="7" fillId="7" borderId="10" xfId="4" applyFont="1" applyFill="1" applyBorder="1" applyAlignment="1">
      <alignment horizontal="center" vertical="center"/>
    </xf>
    <xf numFmtId="0" fontId="7" fillId="7" borderId="11" xfId="4" applyFont="1" applyFill="1" applyBorder="1" applyAlignment="1">
      <alignment horizontal="center" vertical="center"/>
    </xf>
    <xf numFmtId="0" fontId="5" fillId="0" borderId="96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24" xfId="4" applyFont="1" applyBorder="1" applyAlignment="1">
      <alignment horizontal="center" vertical="center"/>
    </xf>
    <xf numFmtId="0" fontId="7" fillId="0" borderId="0" xfId="4" applyFont="1" applyAlignment="1">
      <alignment horizontal="left" vertical="center"/>
    </xf>
    <xf numFmtId="0" fontId="5" fillId="6" borderId="12" xfId="4" applyFont="1" applyFill="1" applyBorder="1" applyAlignment="1">
      <alignment horizontal="left" vertical="center" wrapText="1"/>
    </xf>
    <xf numFmtId="0" fontId="7" fillId="7" borderId="79" xfId="4" applyFont="1" applyFill="1" applyBorder="1" applyAlignment="1">
      <alignment horizontal="center"/>
    </xf>
    <xf numFmtId="0" fontId="7" fillId="7" borderId="80" xfId="4" applyFont="1" applyFill="1" applyBorder="1" applyAlignment="1">
      <alignment horizontal="center"/>
    </xf>
    <xf numFmtId="0" fontId="5" fillId="0" borderId="40" xfId="4" applyFont="1" applyBorder="1" applyAlignment="1">
      <alignment horizontal="center" vertical="center"/>
    </xf>
    <xf numFmtId="0" fontId="7" fillId="7" borderId="12" xfId="4" applyFont="1" applyFill="1" applyBorder="1" applyAlignment="1">
      <alignment horizontal="center" vertical="center"/>
    </xf>
    <xf numFmtId="0" fontId="5" fillId="0" borderId="17" xfId="4" applyFont="1" applyBorder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5" fillId="0" borderId="39" xfId="4" applyFont="1" applyBorder="1" applyAlignment="1">
      <alignment horizontal="center" vertical="center"/>
    </xf>
    <xf numFmtId="0" fontId="5" fillId="0" borderId="100" xfId="4" applyFont="1" applyBorder="1" applyAlignment="1">
      <alignment horizontal="center" vertical="center"/>
    </xf>
    <xf numFmtId="0" fontId="5" fillId="0" borderId="26" xfId="4" applyFont="1" applyBorder="1" applyAlignment="1">
      <alignment horizontal="center" vertical="center"/>
    </xf>
    <xf numFmtId="0" fontId="5" fillId="0" borderId="12" xfId="4" applyFont="1" applyBorder="1" applyAlignment="1">
      <alignment horizontal="center" vertical="center"/>
    </xf>
    <xf numFmtId="0" fontId="5" fillId="0" borderId="34" xfId="4" applyFont="1" applyBorder="1" applyAlignment="1">
      <alignment horizontal="center" vertical="center"/>
    </xf>
    <xf numFmtId="4" fontId="5" fillId="0" borderId="10" xfId="4" applyNumberFormat="1" applyFont="1" applyBorder="1" applyAlignment="1">
      <alignment horizontal="center" vertical="center"/>
    </xf>
    <xf numFmtId="4" fontId="5" fillId="0" borderId="11" xfId="4" applyNumberFormat="1" applyFont="1" applyBorder="1" applyAlignment="1">
      <alignment horizontal="center" vertical="center"/>
    </xf>
    <xf numFmtId="4" fontId="5" fillId="0" borderId="99" xfId="4" applyNumberFormat="1" applyFont="1" applyBorder="1" applyAlignment="1">
      <alignment horizontal="center" vertical="center"/>
    </xf>
    <xf numFmtId="4" fontId="5" fillId="0" borderId="104" xfId="4" applyNumberFormat="1" applyFont="1" applyBorder="1" applyAlignment="1">
      <alignment horizontal="center" vertical="center"/>
    </xf>
    <xf numFmtId="4" fontId="5" fillId="0" borderId="42" xfId="4" applyNumberFormat="1" applyFont="1" applyBorder="1" applyAlignment="1">
      <alignment horizontal="center" vertical="center"/>
    </xf>
    <xf numFmtId="4" fontId="5" fillId="0" borderId="98" xfId="4" applyNumberFormat="1" applyFont="1" applyBorder="1" applyAlignment="1">
      <alignment horizontal="center" vertical="center"/>
    </xf>
    <xf numFmtId="4" fontId="5" fillId="0" borderId="25" xfId="4" applyNumberFormat="1" applyFont="1" applyBorder="1" applyAlignment="1">
      <alignment horizontal="center" vertical="center"/>
    </xf>
    <xf numFmtId="4" fontId="5" fillId="0" borderId="97" xfId="4" applyNumberFormat="1" applyFont="1" applyBorder="1" applyAlignment="1">
      <alignment horizontal="center" vertical="center"/>
    </xf>
  </cellXfs>
  <cellStyles count="8">
    <cellStyle name="Dane wyjściowe" xfId="3" builtinId="21"/>
    <cellStyle name="Dobry" xfId="5" builtinId="26"/>
    <cellStyle name="Normalny" xfId="0" builtinId="0"/>
    <cellStyle name="Normalny 2" xfId="4" xr:uid="{00000000-0005-0000-0000-000003000000}"/>
    <cellStyle name="Normalny 3" xfId="6" xr:uid="{00000000-0005-0000-0000-000004000000}"/>
    <cellStyle name="Normalny_Arkusz1" xfId="1" xr:uid="{00000000-0005-0000-0000-000005000000}"/>
    <cellStyle name="Procentowy" xfId="2" builtinId="5"/>
    <cellStyle name="Procentowy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zoomScaleNormal="100" workbookViewId="0">
      <selection activeCell="K6" sqref="K6"/>
    </sheetView>
  </sheetViews>
  <sheetFormatPr defaultColWidth="9.140625" defaultRowHeight="18.75" x14ac:dyDescent="0.2"/>
  <cols>
    <col min="1" max="1" width="70.28515625" style="2" customWidth="1"/>
    <col min="2" max="9" width="17.7109375" style="1" customWidth="1"/>
    <col min="10" max="10" width="24.28515625" style="1" customWidth="1"/>
    <col min="11" max="11" width="22.7109375" style="59" customWidth="1"/>
    <col min="12" max="16384" width="9.140625" style="2"/>
  </cols>
  <sheetData>
    <row r="1" spans="1:12" ht="24" thickBot="1" x14ac:dyDescent="0.25">
      <c r="A1" s="90" t="s">
        <v>75</v>
      </c>
    </row>
    <row r="2" spans="1:12" ht="21.75" thickBot="1" x14ac:dyDescent="0.25">
      <c r="A2" s="249" t="s">
        <v>85</v>
      </c>
      <c r="B2" s="250"/>
      <c r="C2" s="250"/>
      <c r="D2" s="250"/>
      <c r="E2" s="250"/>
      <c r="F2" s="250"/>
      <c r="G2" s="250"/>
      <c r="H2" s="250"/>
      <c r="I2" s="250"/>
      <c r="J2" s="250"/>
      <c r="K2" s="251"/>
    </row>
    <row r="3" spans="1:12" ht="19.5" thickBot="1" x14ac:dyDescent="0.25">
      <c r="A3" s="58" t="s">
        <v>53</v>
      </c>
      <c r="B3" s="243">
        <v>2024</v>
      </c>
      <c r="C3" s="244"/>
      <c r="D3" s="244"/>
      <c r="E3" s="245"/>
      <c r="F3" s="252">
        <v>2025</v>
      </c>
      <c r="G3" s="253"/>
      <c r="H3" s="253"/>
      <c r="I3" s="253"/>
      <c r="J3" s="253"/>
      <c r="K3" s="254"/>
    </row>
    <row r="4" spans="1:12" ht="48" thickBot="1" x14ac:dyDescent="0.25">
      <c r="A4" s="12" t="s">
        <v>0</v>
      </c>
      <c r="B4" s="13" t="s">
        <v>1</v>
      </c>
      <c r="C4" s="14" t="s">
        <v>2</v>
      </c>
      <c r="D4" s="14" t="s">
        <v>3</v>
      </c>
      <c r="E4" s="15" t="s">
        <v>101</v>
      </c>
      <c r="F4" s="42" t="s">
        <v>102</v>
      </c>
      <c r="G4" s="32" t="s">
        <v>54</v>
      </c>
      <c r="H4" s="27" t="s">
        <v>104</v>
      </c>
      <c r="I4" s="61" t="s">
        <v>103</v>
      </c>
      <c r="J4" s="26" t="s">
        <v>104</v>
      </c>
      <c r="K4" s="62" t="s">
        <v>79</v>
      </c>
    </row>
    <row r="5" spans="1:12" ht="19.5" thickBot="1" x14ac:dyDescent="0.25">
      <c r="A5" s="21">
        <v>1</v>
      </c>
      <c r="B5" s="22">
        <v>2</v>
      </c>
      <c r="C5" s="23">
        <v>3</v>
      </c>
      <c r="D5" s="23">
        <v>4</v>
      </c>
      <c r="E5" s="24">
        <v>5</v>
      </c>
      <c r="F5" s="43">
        <v>6</v>
      </c>
      <c r="G5" s="22">
        <v>7</v>
      </c>
      <c r="H5" s="28" t="s">
        <v>55</v>
      </c>
      <c r="I5" s="63">
        <v>9</v>
      </c>
      <c r="J5" s="25" t="s">
        <v>56</v>
      </c>
      <c r="K5" s="64"/>
    </row>
    <row r="6" spans="1:12" ht="56.25" x14ac:dyDescent="0.2">
      <c r="A6" s="16" t="s">
        <v>4</v>
      </c>
      <c r="B6" s="17">
        <v>1.32</v>
      </c>
      <c r="C6" s="18">
        <v>1.1000000000000001</v>
      </c>
      <c r="D6" s="18">
        <v>1.3</v>
      </c>
      <c r="E6" s="19">
        <v>1.34</v>
      </c>
      <c r="F6" s="35">
        <v>1.38</v>
      </c>
      <c r="G6" s="33">
        <v>1.38</v>
      </c>
      <c r="H6" s="29">
        <f>G6-B6</f>
        <v>5.9999999999999831E-2</v>
      </c>
      <c r="I6" s="65">
        <f t="shared" ref="I6:I11" si="0">B6+(B6*0.027)</f>
        <v>1.35564</v>
      </c>
      <c r="J6" s="20">
        <f>I6-B6</f>
        <v>3.5639999999999894E-2</v>
      </c>
      <c r="K6" s="66">
        <f>F6-I6</f>
        <v>2.4359999999999937E-2</v>
      </c>
      <c r="L6" s="5"/>
    </row>
    <row r="7" spans="1:12" ht="56.25" x14ac:dyDescent="0.2">
      <c r="A7" s="10" t="s">
        <v>5</v>
      </c>
      <c r="B7" s="9">
        <v>6.65</v>
      </c>
      <c r="C7" s="3">
        <v>5.79</v>
      </c>
      <c r="D7" s="3">
        <v>6.66</v>
      </c>
      <c r="E7" s="4">
        <v>6.66</v>
      </c>
      <c r="F7" s="36">
        <v>6.84</v>
      </c>
      <c r="G7" s="34">
        <v>6.84</v>
      </c>
      <c r="H7" s="30">
        <f t="shared" ref="H7:H11" si="1">G7-B7</f>
        <v>0.1899999999999995</v>
      </c>
      <c r="I7" s="65">
        <f t="shared" si="0"/>
        <v>6.8295500000000002</v>
      </c>
      <c r="J7" s="8">
        <f t="shared" ref="J7:J20" si="2">I7-B7</f>
        <v>0.17954999999999988</v>
      </c>
      <c r="K7" s="66">
        <f t="shared" ref="K7:K11" si="3">F7-I7</f>
        <v>1.0449999999999626E-2</v>
      </c>
      <c r="L7" s="5"/>
    </row>
    <row r="8" spans="1:12" ht="75" x14ac:dyDescent="0.2">
      <c r="A8" s="10" t="s">
        <v>6</v>
      </c>
      <c r="B8" s="9">
        <v>0.67</v>
      </c>
      <c r="C8" s="3">
        <v>0.56000000000000005</v>
      </c>
      <c r="D8" s="3">
        <v>0.68</v>
      </c>
      <c r="E8" s="4">
        <v>0.71</v>
      </c>
      <c r="F8" s="36">
        <v>0.73</v>
      </c>
      <c r="G8" s="34">
        <v>0.73</v>
      </c>
      <c r="H8" s="30">
        <f t="shared" si="1"/>
        <v>5.9999999999999942E-2</v>
      </c>
      <c r="I8" s="65">
        <f t="shared" si="0"/>
        <v>0.68809000000000009</v>
      </c>
      <c r="J8" s="8">
        <f t="shared" si="2"/>
        <v>1.809000000000005E-2</v>
      </c>
      <c r="K8" s="66">
        <f t="shared" si="3"/>
        <v>4.1909999999999892E-2</v>
      </c>
      <c r="L8" s="5"/>
    </row>
    <row r="9" spans="1:12" ht="56.25" x14ac:dyDescent="0.2">
      <c r="A9" s="10" t="s">
        <v>51</v>
      </c>
      <c r="B9" s="9">
        <v>0.66</v>
      </c>
      <c r="C9" s="3" t="s">
        <v>12</v>
      </c>
      <c r="D9" s="3" t="s">
        <v>12</v>
      </c>
      <c r="E9" s="4">
        <v>0.71</v>
      </c>
      <c r="F9" s="36">
        <v>0.73</v>
      </c>
      <c r="G9" s="34">
        <v>0.73</v>
      </c>
      <c r="H9" s="30">
        <f t="shared" si="1"/>
        <v>6.9999999999999951E-2</v>
      </c>
      <c r="I9" s="65">
        <f t="shared" si="0"/>
        <v>0.67781999999999998</v>
      </c>
      <c r="J9" s="8">
        <f t="shared" si="2"/>
        <v>1.7819999999999947E-2</v>
      </c>
      <c r="K9" s="66">
        <f t="shared" si="3"/>
        <v>5.2180000000000004E-2</v>
      </c>
      <c r="L9" s="5"/>
    </row>
    <row r="10" spans="1:12" x14ac:dyDescent="0.2">
      <c r="A10" s="10" t="s">
        <v>77</v>
      </c>
      <c r="B10" s="9">
        <v>0.23</v>
      </c>
      <c r="C10" s="3" t="s">
        <v>12</v>
      </c>
      <c r="D10" s="3" t="s">
        <v>12</v>
      </c>
      <c r="E10" s="4">
        <v>0.71</v>
      </c>
      <c r="F10" s="37">
        <v>0.73</v>
      </c>
      <c r="G10" s="38">
        <v>0.73</v>
      </c>
      <c r="H10" s="39">
        <f t="shared" si="1"/>
        <v>0.5</v>
      </c>
      <c r="I10" s="65">
        <f t="shared" si="0"/>
        <v>0.23621</v>
      </c>
      <c r="J10" s="8">
        <f t="shared" si="2"/>
        <v>6.2099999999999933E-3</v>
      </c>
      <c r="K10" s="66">
        <f t="shared" si="3"/>
        <v>0.49378999999999995</v>
      </c>
      <c r="L10" s="5"/>
    </row>
    <row r="11" spans="1:12" ht="57" thickBot="1" x14ac:dyDescent="0.25">
      <c r="A11" s="10" t="s">
        <v>50</v>
      </c>
      <c r="B11" s="9">
        <v>4.37</v>
      </c>
      <c r="C11" s="3">
        <v>3.81</v>
      </c>
      <c r="D11" s="3">
        <v>4.3899999999999997</v>
      </c>
      <c r="E11" s="4">
        <v>4.3899999999999997</v>
      </c>
      <c r="F11" s="37">
        <v>4.51</v>
      </c>
      <c r="G11" s="38">
        <v>4.51</v>
      </c>
      <c r="H11" s="39">
        <f t="shared" si="1"/>
        <v>0.13999999999999968</v>
      </c>
      <c r="I11" s="65">
        <f t="shared" si="0"/>
        <v>4.4879899999999999</v>
      </c>
      <c r="J11" s="8">
        <f t="shared" si="2"/>
        <v>0.11798999999999982</v>
      </c>
      <c r="K11" s="66">
        <f t="shared" si="3"/>
        <v>2.2009999999999863E-2</v>
      </c>
      <c r="L11" s="5"/>
    </row>
    <row r="12" spans="1:12" ht="20.25" customHeight="1" thickBot="1" x14ac:dyDescent="0.25">
      <c r="A12" s="11" t="s">
        <v>7</v>
      </c>
      <c r="B12" s="246"/>
      <c r="C12" s="246"/>
      <c r="D12" s="246"/>
      <c r="E12" s="246"/>
      <c r="F12" s="41"/>
      <c r="G12" s="247"/>
      <c r="H12" s="248"/>
      <c r="I12" s="255"/>
      <c r="J12" s="256"/>
      <c r="K12" s="257"/>
      <c r="L12" s="5"/>
    </row>
    <row r="13" spans="1:12" ht="21.75" customHeight="1" x14ac:dyDescent="0.2">
      <c r="A13" s="10" t="s">
        <v>8</v>
      </c>
      <c r="B13" s="9">
        <v>1.1399999999999999</v>
      </c>
      <c r="C13" s="3">
        <v>0.96</v>
      </c>
      <c r="D13" s="3">
        <v>1.1200000000000001</v>
      </c>
      <c r="E13" s="4">
        <v>1.1499999999999999</v>
      </c>
      <c r="F13" s="35">
        <v>1.19</v>
      </c>
      <c r="G13" s="33">
        <v>1.19</v>
      </c>
      <c r="H13" s="40">
        <f>G13-B13</f>
        <v>5.0000000000000044E-2</v>
      </c>
      <c r="I13" s="67">
        <f t="shared" ref="I13:I18" si="4">B13+(B13*0.027)</f>
        <v>1.1707799999999999</v>
      </c>
      <c r="J13" s="8">
        <f t="shared" si="2"/>
        <v>3.078000000000003E-2</v>
      </c>
      <c r="K13" s="66">
        <f>F13-I13</f>
        <v>1.9220000000000015E-2</v>
      </c>
      <c r="L13" s="5"/>
    </row>
    <row r="14" spans="1:12" ht="75" x14ac:dyDescent="0.2">
      <c r="A14" s="10" t="s">
        <v>9</v>
      </c>
      <c r="B14" s="9">
        <v>33.090000000000003</v>
      </c>
      <c r="C14" s="3">
        <v>27.1</v>
      </c>
      <c r="D14" s="3">
        <v>32.020000000000003</v>
      </c>
      <c r="E14" s="4">
        <v>33.1</v>
      </c>
      <c r="F14" s="36">
        <v>34</v>
      </c>
      <c r="G14" s="34">
        <v>34</v>
      </c>
      <c r="H14" s="31">
        <f t="shared" ref="H14:H20" si="5">G14-B14</f>
        <v>0.90999999999999659</v>
      </c>
      <c r="I14" s="67">
        <f t="shared" si="4"/>
        <v>33.983430000000006</v>
      </c>
      <c r="J14" s="8">
        <f t="shared" si="2"/>
        <v>0.89343000000000217</v>
      </c>
      <c r="K14" s="66">
        <f t="shared" ref="K14:K17" si="6">F14-I14</f>
        <v>1.6569999999994423E-2</v>
      </c>
      <c r="L14" s="5"/>
    </row>
    <row r="15" spans="1:12" ht="56.25" x14ac:dyDescent="0.2">
      <c r="A15" s="10" t="s">
        <v>10</v>
      </c>
      <c r="B15" s="9">
        <v>15.48</v>
      </c>
      <c r="C15" s="3">
        <v>13.47</v>
      </c>
      <c r="D15" s="3">
        <v>15.5</v>
      </c>
      <c r="E15" s="4">
        <v>15.5</v>
      </c>
      <c r="F15" s="36">
        <v>15.92</v>
      </c>
      <c r="G15" s="34">
        <v>15.92</v>
      </c>
      <c r="H15" s="31">
        <f t="shared" si="5"/>
        <v>0.4399999999999995</v>
      </c>
      <c r="I15" s="67">
        <f t="shared" si="4"/>
        <v>15.897960000000001</v>
      </c>
      <c r="J15" s="8">
        <f t="shared" si="2"/>
        <v>0.41796000000000078</v>
      </c>
      <c r="K15" s="66">
        <f t="shared" si="6"/>
        <v>2.2039999999998727E-2</v>
      </c>
      <c r="L15" s="5"/>
    </row>
    <row r="16" spans="1:12" ht="75" x14ac:dyDescent="0.2">
      <c r="A16" s="10" t="s">
        <v>11</v>
      </c>
      <c r="B16" s="9">
        <v>6.74</v>
      </c>
      <c r="C16" s="3">
        <v>5.87</v>
      </c>
      <c r="D16" s="3">
        <v>6.75</v>
      </c>
      <c r="E16" s="4">
        <v>6.76</v>
      </c>
      <c r="F16" s="36">
        <v>6.95</v>
      </c>
      <c r="G16" s="34">
        <v>6.95</v>
      </c>
      <c r="H16" s="31">
        <f t="shared" si="5"/>
        <v>0.20999999999999996</v>
      </c>
      <c r="I16" s="67">
        <f t="shared" si="4"/>
        <v>6.9219800000000005</v>
      </c>
      <c r="J16" s="8">
        <f t="shared" si="2"/>
        <v>0.18198000000000025</v>
      </c>
      <c r="K16" s="66">
        <f t="shared" si="6"/>
        <v>2.8019999999999712E-2</v>
      </c>
      <c r="L16" s="5"/>
    </row>
    <row r="17" spans="1:12" ht="75" x14ac:dyDescent="0.2">
      <c r="A17" s="10" t="s">
        <v>49</v>
      </c>
      <c r="B17" s="9">
        <v>11.16</v>
      </c>
      <c r="C17" s="3">
        <v>9.7100000000000009</v>
      </c>
      <c r="D17" s="3">
        <v>9.74</v>
      </c>
      <c r="E17" s="4">
        <v>11.17</v>
      </c>
      <c r="F17" s="36">
        <v>11.48</v>
      </c>
      <c r="G17" s="34">
        <v>11.48</v>
      </c>
      <c r="H17" s="31">
        <f t="shared" si="5"/>
        <v>0.32000000000000028</v>
      </c>
      <c r="I17" s="67">
        <f t="shared" si="4"/>
        <v>11.461320000000001</v>
      </c>
      <c r="J17" s="8">
        <f t="shared" si="2"/>
        <v>0.30132000000000048</v>
      </c>
      <c r="K17" s="66">
        <f t="shared" si="6"/>
        <v>1.8679999999999808E-2</v>
      </c>
      <c r="L17" s="5"/>
    </row>
    <row r="18" spans="1:12" ht="56.25" x14ac:dyDescent="0.2">
      <c r="A18" s="10" t="s">
        <v>78</v>
      </c>
      <c r="B18" s="9">
        <v>8.8000000000000007</v>
      </c>
      <c r="C18" s="3">
        <v>6.78</v>
      </c>
      <c r="D18" s="3" t="s">
        <v>12</v>
      </c>
      <c r="E18" s="4">
        <v>11.17</v>
      </c>
      <c r="F18" s="36">
        <v>11.48</v>
      </c>
      <c r="G18" s="34">
        <v>11.48</v>
      </c>
      <c r="H18" s="31">
        <f t="shared" si="5"/>
        <v>2.6799999999999997</v>
      </c>
      <c r="I18" s="67">
        <f t="shared" si="4"/>
        <v>9.0376000000000012</v>
      </c>
      <c r="J18" s="8">
        <f t="shared" si="2"/>
        <v>0.23760000000000048</v>
      </c>
      <c r="K18" s="66">
        <f>F18-I18</f>
        <v>2.4423999999999992</v>
      </c>
      <c r="L18" s="5"/>
    </row>
    <row r="19" spans="1:12" ht="24" customHeight="1" x14ac:dyDescent="0.2">
      <c r="A19" s="10" t="s">
        <v>13</v>
      </c>
      <c r="B19" s="9" t="s">
        <v>12</v>
      </c>
      <c r="C19" s="3">
        <v>7.35</v>
      </c>
      <c r="D19" s="3" t="s">
        <v>12</v>
      </c>
      <c r="E19" s="4">
        <v>11.17</v>
      </c>
      <c r="F19" s="36">
        <v>11.48</v>
      </c>
      <c r="G19" s="34">
        <v>11.48</v>
      </c>
      <c r="H19" s="31" t="s">
        <v>12</v>
      </c>
      <c r="I19" s="67"/>
      <c r="J19" s="8" t="s">
        <v>12</v>
      </c>
      <c r="K19" s="66" t="s">
        <v>12</v>
      </c>
      <c r="L19" s="5"/>
    </row>
    <row r="20" spans="1:12" ht="57" thickBot="1" x14ac:dyDescent="0.25">
      <c r="A20" s="72" t="s">
        <v>52</v>
      </c>
      <c r="B20" s="73">
        <v>0.02</v>
      </c>
      <c r="C20" s="74">
        <v>0.02</v>
      </c>
      <c r="D20" s="74">
        <v>0.02</v>
      </c>
      <c r="E20" s="75">
        <f t="shared" ref="E20" si="7">MAX(B20:D20)</f>
        <v>0.02</v>
      </c>
      <c r="F20" s="76">
        <v>0.02</v>
      </c>
      <c r="G20" s="77">
        <v>0.02</v>
      </c>
      <c r="H20" s="70">
        <f t="shared" si="5"/>
        <v>0</v>
      </c>
      <c r="I20" s="68">
        <v>0.02</v>
      </c>
      <c r="J20" s="69">
        <f t="shared" si="2"/>
        <v>0</v>
      </c>
      <c r="K20" s="71">
        <f t="shared" ref="K20" si="8">F20-I20</f>
        <v>0</v>
      </c>
      <c r="L20" s="5"/>
    </row>
    <row r="21" spans="1:12" ht="15" customHeight="1" thickTop="1" x14ac:dyDescent="0.2">
      <c r="A21" s="6"/>
    </row>
    <row r="22" spans="1:12" x14ac:dyDescent="0.2">
      <c r="A22" s="7" t="s">
        <v>99</v>
      </c>
    </row>
    <row r="23" spans="1:12" x14ac:dyDescent="0.2">
      <c r="A23" s="2" t="s">
        <v>100</v>
      </c>
    </row>
  </sheetData>
  <mergeCells count="6">
    <mergeCell ref="B3:E3"/>
    <mergeCell ref="B12:E12"/>
    <mergeCell ref="G12:H12"/>
    <mergeCell ref="A2:K2"/>
    <mergeCell ref="F3:K3"/>
    <mergeCell ref="I12:K12"/>
  </mergeCells>
  <phoneticPr fontId="19" type="noConversion"/>
  <printOptions horizontalCentered="1"/>
  <pageMargins left="0.25" right="0.25" top="0.75" bottom="0.75" header="0.3" footer="0.3"/>
  <pageSetup paperSize="9" scale="5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3"/>
  <sheetViews>
    <sheetView zoomScale="90" zoomScaleNormal="90" workbookViewId="0">
      <selection activeCell="H6" sqref="H6"/>
    </sheetView>
  </sheetViews>
  <sheetFormatPr defaultColWidth="9.140625" defaultRowHeight="18.75" x14ac:dyDescent="0.2"/>
  <cols>
    <col min="1" max="1" width="55" style="44" customWidth="1"/>
    <col min="2" max="2" width="23.140625" style="44" bestFit="1" customWidth="1"/>
    <col min="3" max="3" width="23" style="44" bestFit="1" customWidth="1"/>
    <col min="4" max="4" width="23.140625" style="44" bestFit="1" customWidth="1"/>
    <col min="5" max="5" width="18.7109375" style="44" customWidth="1"/>
    <col min="6" max="6" width="32.140625" style="44" bestFit="1" customWidth="1"/>
    <col min="7" max="7" width="18.5703125" style="88" customWidth="1"/>
    <col min="8" max="8" width="36" style="88" bestFit="1" customWidth="1"/>
    <col min="9" max="9" width="23.28515625" style="60" customWidth="1"/>
    <col min="10" max="16384" width="9.140625" style="44"/>
  </cols>
  <sheetData>
    <row r="1" spans="1:16" ht="27" thickBot="1" x14ac:dyDescent="0.25">
      <c r="A1" s="223" t="s">
        <v>76</v>
      </c>
    </row>
    <row r="2" spans="1:16" ht="22.5" thickTop="1" thickBot="1" x14ac:dyDescent="0.25">
      <c r="A2" s="260" t="s">
        <v>73</v>
      </c>
      <c r="B2" s="261"/>
      <c r="C2" s="261"/>
      <c r="D2" s="261"/>
      <c r="E2" s="261"/>
      <c r="F2" s="261"/>
      <c r="G2" s="261"/>
      <c r="H2" s="261"/>
      <c r="I2" s="262"/>
    </row>
    <row r="3" spans="1:16" ht="24.75" customHeight="1" thickTop="1" x14ac:dyDescent="0.2">
      <c r="A3" s="277" t="s">
        <v>83</v>
      </c>
      <c r="B3" s="273" t="s">
        <v>96</v>
      </c>
      <c r="C3" s="275" t="s">
        <v>95</v>
      </c>
      <c r="D3" s="273" t="s">
        <v>97</v>
      </c>
      <c r="E3" s="230" t="s">
        <v>71</v>
      </c>
      <c r="F3" s="231" t="s">
        <v>69</v>
      </c>
      <c r="G3" s="232" t="s">
        <v>70</v>
      </c>
      <c r="H3" s="233" t="s">
        <v>69</v>
      </c>
      <c r="I3" s="224">
        <v>2025</v>
      </c>
    </row>
    <row r="4" spans="1:16" ht="18.75" customHeight="1" x14ac:dyDescent="0.2">
      <c r="A4" s="278"/>
      <c r="B4" s="273"/>
      <c r="C4" s="275"/>
      <c r="D4" s="273"/>
      <c r="E4" s="263" t="s">
        <v>68</v>
      </c>
      <c r="F4" s="267" t="s">
        <v>94</v>
      </c>
      <c r="G4" s="265" t="s">
        <v>98</v>
      </c>
      <c r="H4" s="269" t="s">
        <v>93</v>
      </c>
      <c r="I4" s="271" t="s">
        <v>72</v>
      </c>
    </row>
    <row r="5" spans="1:16" ht="19.5" thickBot="1" x14ac:dyDescent="0.25">
      <c r="A5" s="78" t="s">
        <v>0</v>
      </c>
      <c r="B5" s="274"/>
      <c r="C5" s="276"/>
      <c r="D5" s="274"/>
      <c r="E5" s="264"/>
      <c r="F5" s="268"/>
      <c r="G5" s="266"/>
      <c r="H5" s="270"/>
      <c r="I5" s="272"/>
    </row>
    <row r="6" spans="1:16" ht="75.75" thickTop="1" x14ac:dyDescent="0.2">
      <c r="A6" s="79" t="s">
        <v>4</v>
      </c>
      <c r="B6" s="57">
        <v>1.34</v>
      </c>
      <c r="C6" s="56">
        <v>1.32</v>
      </c>
      <c r="D6" s="55">
        <v>1.38</v>
      </c>
      <c r="E6" s="53">
        <f>D6</f>
        <v>1.38</v>
      </c>
      <c r="F6" s="56">
        <f>E6-C6</f>
        <v>5.9999999999999831E-2</v>
      </c>
      <c r="G6" s="87">
        <f>C6*1.027</f>
        <v>1.35564</v>
      </c>
      <c r="H6" s="52">
        <f t="shared" ref="H6:H11" si="0">G6-C6</f>
        <v>3.5639999999999894E-2</v>
      </c>
      <c r="I6" s="225">
        <f>G6</f>
        <v>1.35564</v>
      </c>
      <c r="J6" s="89"/>
    </row>
    <row r="7" spans="1:16" ht="75" x14ac:dyDescent="0.2">
      <c r="A7" s="79" t="s">
        <v>5</v>
      </c>
      <c r="B7" s="51">
        <v>6.66</v>
      </c>
      <c r="C7" s="50">
        <v>6.65</v>
      </c>
      <c r="D7" s="49">
        <v>6.84</v>
      </c>
      <c r="E7" s="53">
        <f t="shared" ref="E7:E11" si="1">D7</f>
        <v>6.84</v>
      </c>
      <c r="F7" s="56">
        <f>E7-C7</f>
        <v>0.1899999999999995</v>
      </c>
      <c r="G7" s="87">
        <f t="shared" ref="G7:G18" si="2">C7*1.027</f>
        <v>6.8295499999999993</v>
      </c>
      <c r="H7" s="52">
        <f t="shared" si="0"/>
        <v>0.17954999999999899</v>
      </c>
      <c r="I7" s="225">
        <f t="shared" ref="I7:I11" si="3">G7</f>
        <v>6.8295499999999993</v>
      </c>
      <c r="J7" s="89"/>
    </row>
    <row r="8" spans="1:16" ht="75" x14ac:dyDescent="0.2">
      <c r="A8" s="79" t="s">
        <v>6</v>
      </c>
      <c r="B8" s="51">
        <v>0.71</v>
      </c>
      <c r="C8" s="50">
        <v>0.67</v>
      </c>
      <c r="D8" s="49">
        <v>0.73</v>
      </c>
      <c r="E8" s="53">
        <f t="shared" si="1"/>
        <v>0.73</v>
      </c>
      <c r="F8" s="56">
        <f>E8-C8</f>
        <v>5.9999999999999942E-2</v>
      </c>
      <c r="G8" s="87">
        <f t="shared" si="2"/>
        <v>0.68808999999999998</v>
      </c>
      <c r="H8" s="52">
        <f t="shared" si="0"/>
        <v>1.8089999999999939E-2</v>
      </c>
      <c r="I8" s="225">
        <f t="shared" si="3"/>
        <v>0.68808999999999998</v>
      </c>
      <c r="J8" s="89"/>
      <c r="L8" s="54"/>
      <c r="M8" s="54"/>
      <c r="N8" s="54"/>
      <c r="O8" s="54"/>
      <c r="P8" s="54"/>
    </row>
    <row r="9" spans="1:16" ht="75" x14ac:dyDescent="0.2">
      <c r="A9" s="79" t="s">
        <v>67</v>
      </c>
      <c r="B9" s="51">
        <v>0.71</v>
      </c>
      <c r="C9" s="50">
        <v>0.66</v>
      </c>
      <c r="D9" s="49">
        <v>0.73</v>
      </c>
      <c r="E9" s="53">
        <f t="shared" si="1"/>
        <v>0.73</v>
      </c>
      <c r="F9" s="56">
        <f>E9-C9</f>
        <v>6.9999999999999951E-2</v>
      </c>
      <c r="G9" s="87">
        <f t="shared" si="2"/>
        <v>0.67781999999999998</v>
      </c>
      <c r="H9" s="52">
        <f t="shared" si="0"/>
        <v>1.7819999999999947E-2</v>
      </c>
      <c r="I9" s="225">
        <f t="shared" si="3"/>
        <v>0.67781999999999998</v>
      </c>
      <c r="J9" s="89"/>
    </row>
    <row r="10" spans="1:16" ht="37.5" x14ac:dyDescent="0.2">
      <c r="A10" s="79" t="s">
        <v>80</v>
      </c>
      <c r="B10" s="51">
        <v>0.71</v>
      </c>
      <c r="C10" s="50">
        <v>0.23</v>
      </c>
      <c r="D10" s="49">
        <v>0.73</v>
      </c>
      <c r="E10" s="53">
        <f t="shared" si="1"/>
        <v>0.73</v>
      </c>
      <c r="F10" s="56"/>
      <c r="G10" s="87">
        <f t="shared" si="2"/>
        <v>0.23621</v>
      </c>
      <c r="H10" s="52">
        <f t="shared" si="0"/>
        <v>6.2099999999999933E-3</v>
      </c>
      <c r="I10" s="225">
        <f t="shared" si="3"/>
        <v>0.23621</v>
      </c>
      <c r="J10" s="89"/>
    </row>
    <row r="11" spans="1:16" ht="38.25" thickBot="1" x14ac:dyDescent="0.25">
      <c r="A11" s="79" t="s">
        <v>66</v>
      </c>
      <c r="B11" s="51">
        <v>4.3899999999999997</v>
      </c>
      <c r="C11" s="50">
        <v>4.37</v>
      </c>
      <c r="D11" s="49">
        <v>4.51</v>
      </c>
      <c r="E11" s="53">
        <f t="shared" si="1"/>
        <v>4.51</v>
      </c>
      <c r="F11" s="56">
        <f>E11-C11</f>
        <v>0.13999999999999968</v>
      </c>
      <c r="G11" s="87">
        <f t="shared" si="2"/>
        <v>4.4879899999999999</v>
      </c>
      <c r="H11" s="52">
        <f t="shared" si="0"/>
        <v>0.11798999999999982</v>
      </c>
      <c r="I11" s="226">
        <f t="shared" si="3"/>
        <v>4.4879899999999999</v>
      </c>
      <c r="J11" s="89"/>
    </row>
    <row r="12" spans="1:16" ht="20.25" thickTop="1" thickBot="1" x14ac:dyDescent="0.25">
      <c r="A12" s="80" t="s">
        <v>7</v>
      </c>
      <c r="B12" s="258"/>
      <c r="C12" s="258"/>
      <c r="D12" s="258"/>
      <c r="E12" s="258"/>
      <c r="F12" s="258"/>
      <c r="G12" s="258"/>
      <c r="H12" s="258"/>
      <c r="I12" s="259"/>
      <c r="J12" s="89"/>
    </row>
    <row r="13" spans="1:16" ht="38.25" thickTop="1" x14ac:dyDescent="0.2">
      <c r="A13" s="79" t="s">
        <v>8</v>
      </c>
      <c r="B13" s="51">
        <v>1.1499999999999999</v>
      </c>
      <c r="C13" s="50">
        <v>1.1399999999999999</v>
      </c>
      <c r="D13" s="49">
        <v>1.19</v>
      </c>
      <c r="E13" s="48">
        <f>D13</f>
        <v>1.19</v>
      </c>
      <c r="F13" s="50">
        <f t="shared" ref="F13:F18" si="4">E13-C13</f>
        <v>5.0000000000000044E-2</v>
      </c>
      <c r="G13" s="87">
        <f t="shared" si="2"/>
        <v>1.1707799999999997</v>
      </c>
      <c r="H13" s="47">
        <f t="shared" ref="H13:H18" si="5">G13-C13</f>
        <v>3.0779999999999808E-2</v>
      </c>
      <c r="I13" s="227">
        <f>G13</f>
        <v>1.1707799999999997</v>
      </c>
      <c r="J13" s="89"/>
    </row>
    <row r="14" spans="1:16" ht="93.75" x14ac:dyDescent="0.2">
      <c r="A14" s="79" t="s">
        <v>9</v>
      </c>
      <c r="B14" s="51">
        <v>33.1</v>
      </c>
      <c r="C14" s="50">
        <v>33.090000000000003</v>
      </c>
      <c r="D14" s="49">
        <v>34</v>
      </c>
      <c r="E14" s="48">
        <f t="shared" ref="E14:E18" si="6">D14</f>
        <v>34</v>
      </c>
      <c r="F14" s="50">
        <f t="shared" si="4"/>
        <v>0.90999999999999659</v>
      </c>
      <c r="G14" s="87">
        <f t="shared" si="2"/>
        <v>33.983429999999998</v>
      </c>
      <c r="H14" s="47">
        <f t="shared" si="5"/>
        <v>0.89342999999999506</v>
      </c>
      <c r="I14" s="228">
        <f t="shared" ref="I14:I18" si="7">G14</f>
        <v>33.983429999999998</v>
      </c>
      <c r="J14" s="89"/>
    </row>
    <row r="15" spans="1:16" ht="75" x14ac:dyDescent="0.2">
      <c r="A15" s="79" t="s">
        <v>10</v>
      </c>
      <c r="B15" s="51">
        <v>15.5</v>
      </c>
      <c r="C15" s="50">
        <v>15.48</v>
      </c>
      <c r="D15" s="49">
        <v>15.92</v>
      </c>
      <c r="E15" s="48">
        <f t="shared" si="6"/>
        <v>15.92</v>
      </c>
      <c r="F15" s="50">
        <f t="shared" si="4"/>
        <v>0.4399999999999995</v>
      </c>
      <c r="G15" s="87">
        <f t="shared" si="2"/>
        <v>15.897959999999999</v>
      </c>
      <c r="H15" s="47">
        <f t="shared" si="5"/>
        <v>0.417959999999999</v>
      </c>
      <c r="I15" s="228">
        <f t="shared" si="7"/>
        <v>15.897959999999999</v>
      </c>
      <c r="J15" s="89"/>
    </row>
    <row r="16" spans="1:16" ht="93.75" x14ac:dyDescent="0.2">
      <c r="A16" s="79" t="s">
        <v>11</v>
      </c>
      <c r="B16" s="51">
        <v>6.76</v>
      </c>
      <c r="C16" s="50">
        <v>6.74</v>
      </c>
      <c r="D16" s="49">
        <v>6.95</v>
      </c>
      <c r="E16" s="48">
        <f t="shared" si="6"/>
        <v>6.95</v>
      </c>
      <c r="F16" s="50">
        <f t="shared" si="4"/>
        <v>0.20999999999999996</v>
      </c>
      <c r="G16" s="87">
        <f t="shared" si="2"/>
        <v>6.9219799999999996</v>
      </c>
      <c r="H16" s="47">
        <f t="shared" si="5"/>
        <v>0.18197999999999936</v>
      </c>
      <c r="I16" s="228">
        <f t="shared" si="7"/>
        <v>6.9219799999999996</v>
      </c>
      <c r="J16" s="89"/>
    </row>
    <row r="17" spans="1:10" ht="75" x14ac:dyDescent="0.2">
      <c r="A17" s="79" t="s">
        <v>65</v>
      </c>
      <c r="B17" s="51">
        <v>11.17</v>
      </c>
      <c r="C17" s="50">
        <v>11.16</v>
      </c>
      <c r="D17" s="49">
        <v>11.17</v>
      </c>
      <c r="E17" s="48">
        <f t="shared" si="6"/>
        <v>11.17</v>
      </c>
      <c r="F17" s="50">
        <f t="shared" si="4"/>
        <v>9.9999999999997868E-3</v>
      </c>
      <c r="G17" s="87">
        <f t="shared" si="2"/>
        <v>11.461319999999999</v>
      </c>
      <c r="H17" s="47">
        <f t="shared" si="5"/>
        <v>0.3013199999999987</v>
      </c>
      <c r="I17" s="228">
        <f t="shared" si="7"/>
        <v>11.461319999999999</v>
      </c>
      <c r="J17" s="89"/>
    </row>
    <row r="18" spans="1:10" ht="56.25" x14ac:dyDescent="0.2">
      <c r="A18" s="79" t="s">
        <v>64</v>
      </c>
      <c r="B18" s="51">
        <v>11.17</v>
      </c>
      <c r="C18" s="50">
        <v>8.8000000000000007</v>
      </c>
      <c r="D18" s="49">
        <v>11.48</v>
      </c>
      <c r="E18" s="48">
        <f t="shared" si="6"/>
        <v>11.48</v>
      </c>
      <c r="F18" s="50">
        <f t="shared" si="4"/>
        <v>2.6799999999999997</v>
      </c>
      <c r="G18" s="87">
        <f t="shared" si="2"/>
        <v>9.0375999999999994</v>
      </c>
      <c r="H18" s="47">
        <f t="shared" si="5"/>
        <v>0.2375999999999987</v>
      </c>
      <c r="I18" s="228">
        <f t="shared" si="7"/>
        <v>9.0375999999999994</v>
      </c>
      <c r="J18" s="89"/>
    </row>
    <row r="19" spans="1:10" ht="66.75" customHeight="1" thickBot="1" x14ac:dyDescent="0.25">
      <c r="A19" s="81" t="s">
        <v>63</v>
      </c>
      <c r="B19" s="82">
        <v>0.02</v>
      </c>
      <c r="C19" s="83">
        <v>0.02</v>
      </c>
      <c r="D19" s="84">
        <v>0.02</v>
      </c>
      <c r="E19" s="85">
        <v>0.02</v>
      </c>
      <c r="F19" s="83" t="s">
        <v>12</v>
      </c>
      <c r="G19" s="84">
        <v>0.02</v>
      </c>
      <c r="H19" s="86" t="s">
        <v>12</v>
      </c>
      <c r="I19" s="229">
        <v>0.02</v>
      </c>
      <c r="J19" s="89"/>
    </row>
    <row r="20" spans="1:10" ht="19.5" thickTop="1" x14ac:dyDescent="0.2"/>
    <row r="22" spans="1:10" x14ac:dyDescent="0.2">
      <c r="A22" s="46" t="s">
        <v>99</v>
      </c>
    </row>
    <row r="23" spans="1:10" x14ac:dyDescent="0.2">
      <c r="A23" s="45" t="s">
        <v>100</v>
      </c>
    </row>
  </sheetData>
  <mergeCells count="11">
    <mergeCell ref="B12:I12"/>
    <mergeCell ref="A2:I2"/>
    <mergeCell ref="E4:E5"/>
    <mergeCell ref="G4:G5"/>
    <mergeCell ref="F4:F5"/>
    <mergeCell ref="H4:H5"/>
    <mergeCell ref="I4:I5"/>
    <mergeCell ref="B3:B5"/>
    <mergeCell ref="C3:C5"/>
    <mergeCell ref="D3:D5"/>
    <mergeCell ref="A3:A4"/>
  </mergeCells>
  <pageMargins left="0.7" right="0.7" top="0.75" bottom="0.75" header="0.3" footer="0.3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64"/>
  <sheetViews>
    <sheetView tabSelected="1" topLeftCell="L1" zoomScaleNormal="100" workbookViewId="0">
      <selection activeCell="P63" sqref="P63"/>
    </sheetView>
  </sheetViews>
  <sheetFormatPr defaultColWidth="9.140625" defaultRowHeight="18.75" x14ac:dyDescent="0.3"/>
  <cols>
    <col min="1" max="1" width="36.140625" style="92" customWidth="1"/>
    <col min="2" max="2" width="31.28515625" style="92" customWidth="1"/>
    <col min="3" max="3" width="43.42578125" style="92" bestFit="1" customWidth="1"/>
    <col min="4" max="4" width="37.28515625" style="92" customWidth="1"/>
    <col min="5" max="5" width="36.140625" style="93" bestFit="1" customWidth="1"/>
    <col min="6" max="9" width="20.7109375" style="93" customWidth="1"/>
    <col min="10" max="10" width="1.7109375" style="93" customWidth="1"/>
    <col min="11" max="11" width="36.140625" style="93" bestFit="1" customWidth="1"/>
    <col min="12" max="13" width="20.7109375" style="93" customWidth="1"/>
    <col min="14" max="14" width="23.7109375" style="93" customWidth="1"/>
    <col min="15" max="15" width="23.85546875" style="93" customWidth="1"/>
    <col min="16" max="19" width="20.7109375" style="93" customWidth="1"/>
    <col min="20" max="16384" width="9.140625" style="92"/>
  </cols>
  <sheetData>
    <row r="1" spans="1:19" ht="27" thickBot="1" x14ac:dyDescent="0.45">
      <c r="A1" s="91" t="s">
        <v>74</v>
      </c>
    </row>
    <row r="2" spans="1:19" ht="12.75" customHeight="1" thickTop="1" x14ac:dyDescent="0.3">
      <c r="A2" s="279" t="s">
        <v>84</v>
      </c>
      <c r="B2" s="280"/>
      <c r="C2" s="280"/>
      <c r="D2" s="280"/>
      <c r="E2" s="280"/>
      <c r="F2" s="280"/>
      <c r="G2" s="280"/>
      <c r="H2" s="280"/>
      <c r="I2" s="280"/>
      <c r="J2" s="287"/>
      <c r="K2" s="283" t="s">
        <v>82</v>
      </c>
      <c r="L2" s="283"/>
      <c r="M2" s="283"/>
      <c r="N2" s="283"/>
      <c r="O2" s="283"/>
      <c r="P2" s="283"/>
      <c r="Q2" s="283"/>
      <c r="R2" s="283"/>
      <c r="S2" s="284"/>
    </row>
    <row r="3" spans="1:19" ht="21.75" customHeight="1" thickBot="1" x14ac:dyDescent="0.35">
      <c r="A3" s="281"/>
      <c r="B3" s="282"/>
      <c r="C3" s="282"/>
      <c r="D3" s="282"/>
      <c r="E3" s="282"/>
      <c r="F3" s="282"/>
      <c r="G3" s="282"/>
      <c r="H3" s="282"/>
      <c r="I3" s="282"/>
      <c r="J3" s="288"/>
      <c r="K3" s="285"/>
      <c r="L3" s="285"/>
      <c r="M3" s="285"/>
      <c r="N3" s="285"/>
      <c r="O3" s="285"/>
      <c r="P3" s="285"/>
      <c r="Q3" s="285"/>
      <c r="R3" s="285"/>
      <c r="S3" s="286"/>
    </row>
    <row r="4" spans="1:19" ht="19.5" customHeight="1" thickBot="1" x14ac:dyDescent="0.35">
      <c r="A4" s="336" t="s">
        <v>86</v>
      </c>
      <c r="B4" s="337"/>
      <c r="C4" s="337"/>
      <c r="D4" s="337"/>
      <c r="E4" s="94" t="s">
        <v>81</v>
      </c>
      <c r="F4" s="328" t="s">
        <v>88</v>
      </c>
      <c r="G4" s="329"/>
      <c r="H4" s="328" t="s">
        <v>89</v>
      </c>
      <c r="I4" s="339"/>
      <c r="J4" s="288"/>
      <c r="K4" s="95" t="s">
        <v>90</v>
      </c>
      <c r="L4" s="315" t="s">
        <v>91</v>
      </c>
      <c r="M4" s="316"/>
      <c r="N4" s="315" t="s">
        <v>92</v>
      </c>
      <c r="O4" s="316"/>
      <c r="P4" s="315" t="s">
        <v>62</v>
      </c>
      <c r="Q4" s="316"/>
      <c r="R4" s="315" t="s">
        <v>48</v>
      </c>
      <c r="S4" s="316"/>
    </row>
    <row r="5" spans="1:19" ht="19.5" customHeight="1" thickTop="1" x14ac:dyDescent="0.3">
      <c r="A5" s="334" t="s">
        <v>87</v>
      </c>
      <c r="B5" s="334"/>
      <c r="C5" s="334"/>
      <c r="D5" s="334"/>
      <c r="E5" s="96"/>
      <c r="F5" s="97"/>
      <c r="G5" s="98"/>
      <c r="H5" s="99"/>
      <c r="J5" s="288"/>
      <c r="K5" s="100"/>
      <c r="L5" s="101"/>
      <c r="M5" s="102"/>
      <c r="N5" s="99"/>
      <c r="O5" s="100"/>
      <c r="P5" s="294"/>
      <c r="Q5" s="295"/>
      <c r="R5" s="99"/>
      <c r="S5" s="100"/>
    </row>
    <row r="6" spans="1:19" ht="18.75" customHeight="1" x14ac:dyDescent="0.3">
      <c r="A6" s="103"/>
      <c r="E6" s="96"/>
      <c r="F6" s="104"/>
      <c r="G6" s="105"/>
      <c r="H6" s="99"/>
      <c r="J6" s="288"/>
      <c r="K6" s="100"/>
      <c r="L6" s="101"/>
      <c r="M6" s="102"/>
      <c r="N6" s="99"/>
      <c r="O6" s="100"/>
      <c r="P6" s="99"/>
      <c r="Q6" s="100"/>
      <c r="R6" s="99"/>
      <c r="S6" s="100"/>
    </row>
    <row r="7" spans="1:19" ht="12.75" customHeight="1" x14ac:dyDescent="0.3">
      <c r="A7" s="309" t="s">
        <v>14</v>
      </c>
      <c r="B7" s="309"/>
      <c r="C7" s="309"/>
      <c r="D7" s="309"/>
      <c r="E7" s="106"/>
      <c r="F7" s="107"/>
      <c r="G7" s="108"/>
      <c r="H7" s="109"/>
      <c r="I7" s="110"/>
      <c r="J7" s="288"/>
      <c r="K7" s="111"/>
      <c r="L7" s="112"/>
      <c r="M7" s="113"/>
      <c r="N7" s="109"/>
      <c r="O7" s="111"/>
      <c r="P7" s="109"/>
      <c r="Q7" s="111"/>
      <c r="R7" s="109"/>
      <c r="S7" s="111"/>
    </row>
    <row r="8" spans="1:19" ht="19.5" customHeight="1" thickBot="1" x14ac:dyDescent="0.35">
      <c r="A8" s="103"/>
      <c r="E8" s="96"/>
      <c r="F8" s="104"/>
      <c r="G8" s="105"/>
      <c r="H8" s="99"/>
      <c r="J8" s="288"/>
      <c r="K8" s="100"/>
      <c r="L8" s="101"/>
      <c r="M8" s="102"/>
      <c r="N8" s="99"/>
      <c r="O8" s="100"/>
      <c r="P8" s="99"/>
      <c r="Q8" s="100"/>
      <c r="R8" s="99"/>
      <c r="S8" s="100"/>
    </row>
    <row r="9" spans="1:19" ht="38.25" thickBot="1" x14ac:dyDescent="0.35">
      <c r="C9" s="114" t="s">
        <v>15</v>
      </c>
      <c r="D9" s="115" t="s">
        <v>16</v>
      </c>
      <c r="E9" s="116"/>
      <c r="F9" s="299"/>
      <c r="G9" s="300"/>
      <c r="H9" s="117"/>
      <c r="I9" s="118"/>
      <c r="J9" s="288"/>
      <c r="K9" s="119"/>
      <c r="L9" s="120"/>
      <c r="M9" s="121"/>
      <c r="N9" s="117"/>
      <c r="O9" s="119"/>
      <c r="P9" s="122"/>
      <c r="Q9" s="123"/>
      <c r="R9" s="122"/>
      <c r="S9" s="123"/>
    </row>
    <row r="10" spans="1:19" ht="21.75" customHeight="1" x14ac:dyDescent="0.3">
      <c r="C10" s="124" t="s">
        <v>17</v>
      </c>
      <c r="D10" s="125">
        <v>132</v>
      </c>
      <c r="E10" s="126">
        <v>1020.16</v>
      </c>
      <c r="F10" s="321">
        <v>1150</v>
      </c>
      <c r="G10" s="330"/>
      <c r="H10" s="321">
        <v>750</v>
      </c>
      <c r="I10" s="322"/>
      <c r="J10" s="288"/>
      <c r="K10" s="127">
        <v>1204.8699999999999</v>
      </c>
      <c r="L10" s="349"/>
      <c r="M10" s="350"/>
      <c r="N10" s="321">
        <v>132</v>
      </c>
      <c r="O10" s="330"/>
      <c r="P10" s="317">
        <f>(N10/12)</f>
        <v>11</v>
      </c>
      <c r="Q10" s="318"/>
      <c r="R10" s="317">
        <f>N10-D10</f>
        <v>0</v>
      </c>
      <c r="S10" s="318"/>
    </row>
    <row r="11" spans="1:19" ht="18.75" customHeight="1" x14ac:dyDescent="0.3">
      <c r="C11" s="128" t="s">
        <v>18</v>
      </c>
      <c r="D11" s="129">
        <v>240</v>
      </c>
      <c r="E11" s="130">
        <v>1701.84</v>
      </c>
      <c r="F11" s="319">
        <v>1650</v>
      </c>
      <c r="G11" s="320"/>
      <c r="H11" s="319">
        <v>1220</v>
      </c>
      <c r="I11" s="332"/>
      <c r="J11" s="288"/>
      <c r="K11" s="131">
        <v>2009.97</v>
      </c>
      <c r="L11" s="353"/>
      <c r="M11" s="354"/>
      <c r="N11" s="319">
        <v>240</v>
      </c>
      <c r="O11" s="320"/>
      <c r="P11" s="319">
        <f>(N11/12)</f>
        <v>20</v>
      </c>
      <c r="Q11" s="320"/>
      <c r="R11" s="319">
        <f>N11-D11</f>
        <v>0</v>
      </c>
      <c r="S11" s="320"/>
    </row>
    <row r="12" spans="1:19" ht="19.5" customHeight="1" thickBot="1" x14ac:dyDescent="0.35">
      <c r="C12" s="132" t="s">
        <v>19</v>
      </c>
      <c r="D12" s="133">
        <v>288</v>
      </c>
      <c r="E12" s="134">
        <v>2042.19</v>
      </c>
      <c r="F12" s="290">
        <v>2050</v>
      </c>
      <c r="G12" s="291"/>
      <c r="H12" s="290">
        <v>1472</v>
      </c>
      <c r="I12" s="338"/>
      <c r="J12" s="288"/>
      <c r="K12" s="135">
        <v>2411.94</v>
      </c>
      <c r="L12" s="351"/>
      <c r="M12" s="352"/>
      <c r="N12" s="290">
        <v>288</v>
      </c>
      <c r="O12" s="291"/>
      <c r="P12" s="290">
        <f>(N12/12)</f>
        <v>24</v>
      </c>
      <c r="Q12" s="291"/>
      <c r="R12" s="290">
        <f>N12-D12</f>
        <v>0</v>
      </c>
      <c r="S12" s="291"/>
    </row>
    <row r="13" spans="1:19" ht="15.75" customHeight="1" thickBot="1" x14ac:dyDescent="0.35">
      <c r="A13" s="103"/>
      <c r="E13" s="136"/>
      <c r="F13" s="99"/>
      <c r="G13" s="100"/>
      <c r="H13" s="99"/>
      <c r="J13" s="288"/>
      <c r="K13" s="100"/>
      <c r="L13" s="101"/>
      <c r="M13" s="102"/>
      <c r="N13" s="99"/>
      <c r="O13" s="100"/>
      <c r="P13" s="99"/>
      <c r="Q13" s="100"/>
      <c r="R13" s="117"/>
      <c r="S13" s="119"/>
    </row>
    <row r="14" spans="1:19" ht="56.25" customHeight="1" thickBot="1" x14ac:dyDescent="0.35">
      <c r="A14" s="335" t="s">
        <v>46</v>
      </c>
      <c r="B14" s="335"/>
      <c r="C14" s="335"/>
      <c r="D14" s="335"/>
      <c r="E14" s="137"/>
      <c r="F14" s="138"/>
      <c r="G14" s="139"/>
      <c r="H14" s="138"/>
      <c r="I14" s="140"/>
      <c r="J14" s="288"/>
      <c r="K14" s="139"/>
      <c r="L14" s="141"/>
      <c r="M14" s="142"/>
      <c r="N14" s="138"/>
      <c r="O14" s="139"/>
      <c r="P14" s="138"/>
      <c r="Q14" s="139"/>
      <c r="R14" s="138"/>
      <c r="S14" s="139"/>
    </row>
    <row r="15" spans="1:19" ht="22.5" customHeight="1" thickBot="1" x14ac:dyDescent="0.35">
      <c r="A15" s="301" t="s">
        <v>20</v>
      </c>
      <c r="B15" s="312"/>
      <c r="C15" s="301" t="s">
        <v>16</v>
      </c>
      <c r="D15" s="302"/>
      <c r="E15" s="136"/>
      <c r="F15" s="99"/>
      <c r="G15" s="100"/>
      <c r="H15" s="99"/>
      <c r="J15" s="288"/>
      <c r="K15" s="100"/>
      <c r="L15" s="101"/>
      <c r="M15" s="102"/>
      <c r="N15" s="99"/>
      <c r="O15" s="100"/>
      <c r="P15" s="99"/>
      <c r="Q15" s="100"/>
      <c r="R15" s="117"/>
      <c r="S15" s="119"/>
    </row>
    <row r="16" spans="1:19" ht="60" customHeight="1" thickBot="1" x14ac:dyDescent="0.35">
      <c r="A16" s="143" t="s">
        <v>21</v>
      </c>
      <c r="B16" s="144" t="s">
        <v>22</v>
      </c>
      <c r="C16" s="144" t="s">
        <v>23</v>
      </c>
      <c r="D16" s="145" t="s">
        <v>24</v>
      </c>
      <c r="E16" s="116"/>
      <c r="F16" s="117"/>
      <c r="G16" s="119"/>
      <c r="H16" s="117"/>
      <c r="I16" s="118"/>
      <c r="J16" s="288"/>
      <c r="K16" s="119"/>
      <c r="L16" s="120"/>
      <c r="M16" s="121"/>
      <c r="N16" s="117"/>
      <c r="O16" s="119"/>
      <c r="P16" s="117"/>
      <c r="Q16" s="119"/>
      <c r="R16" s="117"/>
      <c r="S16" s="119"/>
    </row>
    <row r="17" spans="1:26" ht="19.5" customHeight="1" thickBot="1" x14ac:dyDescent="0.35">
      <c r="A17" s="296" t="s">
        <v>25</v>
      </c>
      <c r="B17" s="297"/>
      <c r="C17" s="297"/>
      <c r="D17" s="297"/>
      <c r="E17" s="146"/>
      <c r="F17" s="147"/>
      <c r="G17" s="148"/>
      <c r="H17" s="147"/>
      <c r="I17" s="149"/>
      <c r="J17" s="288"/>
      <c r="K17" s="148"/>
      <c r="L17" s="150"/>
      <c r="M17" s="151"/>
      <c r="N17" s="147"/>
      <c r="O17" s="148"/>
      <c r="P17" s="147"/>
      <c r="Q17" s="148"/>
      <c r="R17" s="152"/>
      <c r="S17" s="153"/>
    </row>
    <row r="18" spans="1:26" ht="19.5" customHeight="1" thickBot="1" x14ac:dyDescent="0.35">
      <c r="A18" s="154">
        <v>12</v>
      </c>
      <c r="B18" s="155"/>
      <c r="C18" s="156">
        <v>576</v>
      </c>
      <c r="D18" s="157">
        <v>1296</v>
      </c>
      <c r="E18" s="158">
        <v>3897.01</v>
      </c>
      <c r="F18" s="159">
        <v>2250</v>
      </c>
      <c r="G18" s="160">
        <v>2300</v>
      </c>
      <c r="H18" s="159">
        <v>2008</v>
      </c>
      <c r="I18" s="161">
        <v>2018</v>
      </c>
      <c r="J18" s="288"/>
      <c r="K18" s="162">
        <v>4602.58</v>
      </c>
      <c r="L18" s="234">
        <v>570.39</v>
      </c>
      <c r="M18" s="237">
        <v>1290.78</v>
      </c>
      <c r="N18" s="159">
        <v>540</v>
      </c>
      <c r="O18" s="160">
        <v>1200</v>
      </c>
      <c r="P18" s="159">
        <f>(N18/12)</f>
        <v>45</v>
      </c>
      <c r="Q18" s="162">
        <f>(O18/12)</f>
        <v>100</v>
      </c>
      <c r="R18" s="159">
        <f>N18-C18</f>
        <v>-36</v>
      </c>
      <c r="S18" s="160">
        <f>O18-D18</f>
        <v>-96</v>
      </c>
    </row>
    <row r="19" spans="1:26" ht="19.5" customHeight="1" thickBot="1" x14ac:dyDescent="0.35">
      <c r="A19" s="296" t="s">
        <v>26</v>
      </c>
      <c r="B19" s="297"/>
      <c r="C19" s="297"/>
      <c r="D19" s="297"/>
      <c r="E19" s="146"/>
      <c r="F19" s="147"/>
      <c r="G19" s="148"/>
      <c r="H19" s="147"/>
      <c r="I19" s="149"/>
      <c r="J19" s="288"/>
      <c r="K19" s="148"/>
      <c r="L19" s="150"/>
      <c r="M19" s="151"/>
      <c r="N19" s="147"/>
      <c r="O19" s="148"/>
      <c r="P19" s="147"/>
      <c r="Q19" s="148"/>
      <c r="R19" s="147"/>
      <c r="S19" s="148"/>
    </row>
    <row r="20" spans="1:26" ht="19.5" customHeight="1" thickBot="1" x14ac:dyDescent="0.35">
      <c r="A20" s="154">
        <v>12</v>
      </c>
      <c r="B20" s="155">
        <v>17</v>
      </c>
      <c r="C20" s="156">
        <v>156</v>
      </c>
      <c r="D20" s="157">
        <v>264</v>
      </c>
      <c r="E20" s="158">
        <v>3897.01</v>
      </c>
      <c r="F20" s="317">
        <v>2400</v>
      </c>
      <c r="G20" s="343">
        <v>2650</v>
      </c>
      <c r="H20" s="159">
        <v>2008</v>
      </c>
      <c r="I20" s="161">
        <v>2018</v>
      </c>
      <c r="J20" s="288"/>
      <c r="K20" s="162">
        <v>4602.58</v>
      </c>
      <c r="L20" s="234">
        <v>146.51</v>
      </c>
      <c r="M20" s="237">
        <v>254.84</v>
      </c>
      <c r="N20" s="159">
        <v>144</v>
      </c>
      <c r="O20" s="160">
        <v>240</v>
      </c>
      <c r="P20" s="240">
        <f>(N20/12)</f>
        <v>12</v>
      </c>
      <c r="Q20" s="160">
        <f>(O20/12)</f>
        <v>20</v>
      </c>
      <c r="R20" s="159">
        <f t="shared" ref="R20:S22" si="0">N20-C20</f>
        <v>-12</v>
      </c>
      <c r="S20" s="160">
        <f t="shared" si="0"/>
        <v>-24</v>
      </c>
    </row>
    <row r="21" spans="1:26" ht="19.5" customHeight="1" thickBot="1" x14ac:dyDescent="0.35">
      <c r="A21" s="154">
        <v>17</v>
      </c>
      <c r="B21" s="155">
        <v>23</v>
      </c>
      <c r="C21" s="156">
        <v>684</v>
      </c>
      <c r="D21" s="157">
        <v>1056</v>
      </c>
      <c r="E21" s="130">
        <v>3897.01</v>
      </c>
      <c r="F21" s="319"/>
      <c r="G21" s="344"/>
      <c r="H21" s="163">
        <v>2360</v>
      </c>
      <c r="I21" s="164">
        <v>2410</v>
      </c>
      <c r="J21" s="288"/>
      <c r="K21" s="131">
        <v>4602.58</v>
      </c>
      <c r="L21" s="236">
        <v>678.75</v>
      </c>
      <c r="M21" s="238">
        <v>1045.46</v>
      </c>
      <c r="N21" s="163">
        <v>636</v>
      </c>
      <c r="O21" s="165">
        <v>972</v>
      </c>
      <c r="P21" s="241">
        <f t="shared" ref="P21:P22" si="1">(N21/12)</f>
        <v>53</v>
      </c>
      <c r="Q21" s="165">
        <f t="shared" ref="Q21:Q22" si="2">(O21/12)</f>
        <v>81</v>
      </c>
      <c r="R21" s="163">
        <f t="shared" si="0"/>
        <v>-48</v>
      </c>
      <c r="S21" s="165">
        <f t="shared" si="0"/>
        <v>-84</v>
      </c>
    </row>
    <row r="22" spans="1:26" ht="19.5" customHeight="1" thickBot="1" x14ac:dyDescent="0.35">
      <c r="A22" s="154">
        <v>23</v>
      </c>
      <c r="B22" s="166"/>
      <c r="C22" s="156">
        <v>1056</v>
      </c>
      <c r="D22" s="157">
        <v>1632</v>
      </c>
      <c r="E22" s="134">
        <v>3897.01</v>
      </c>
      <c r="F22" s="167">
        <v>2600</v>
      </c>
      <c r="G22" s="168">
        <v>2800</v>
      </c>
      <c r="H22" s="167">
        <v>2800</v>
      </c>
      <c r="I22" s="169">
        <v>2830</v>
      </c>
      <c r="J22" s="288"/>
      <c r="K22" s="135">
        <v>4602.58</v>
      </c>
      <c r="L22" s="235">
        <v>1045.46</v>
      </c>
      <c r="M22" s="239">
        <v>1625.35</v>
      </c>
      <c r="N22" s="167">
        <v>972</v>
      </c>
      <c r="O22" s="168">
        <v>1512</v>
      </c>
      <c r="P22" s="241">
        <f t="shared" si="1"/>
        <v>81</v>
      </c>
      <c r="Q22" s="165">
        <f t="shared" si="2"/>
        <v>126</v>
      </c>
      <c r="R22" s="167">
        <f t="shared" si="0"/>
        <v>-84</v>
      </c>
      <c r="S22" s="168">
        <f t="shared" si="0"/>
        <v>-120</v>
      </c>
    </row>
    <row r="23" spans="1:26" ht="19.5" customHeight="1" thickBot="1" x14ac:dyDescent="0.35">
      <c r="A23" s="296" t="s">
        <v>27</v>
      </c>
      <c r="B23" s="297"/>
      <c r="C23" s="297"/>
      <c r="D23" s="297"/>
      <c r="E23" s="170"/>
      <c r="F23" s="147"/>
      <c r="G23" s="148"/>
      <c r="H23" s="147"/>
      <c r="I23" s="149"/>
      <c r="J23" s="288"/>
      <c r="K23" s="148"/>
      <c r="L23" s="150"/>
      <c r="M23" s="151"/>
      <c r="N23" s="147"/>
      <c r="O23" s="148"/>
      <c r="P23" s="147"/>
      <c r="Q23" s="148"/>
      <c r="R23" s="147"/>
      <c r="S23" s="148"/>
    </row>
    <row r="24" spans="1:26" ht="19.5" customHeight="1" thickBot="1" x14ac:dyDescent="0.35">
      <c r="A24" s="154">
        <v>12</v>
      </c>
      <c r="B24" s="155">
        <v>25</v>
      </c>
      <c r="C24" s="156">
        <v>684</v>
      </c>
      <c r="D24" s="157">
        <v>696</v>
      </c>
      <c r="E24" s="158">
        <v>3897.01</v>
      </c>
      <c r="F24" s="317">
        <v>2550</v>
      </c>
      <c r="G24" s="343">
        <v>2800</v>
      </c>
      <c r="H24" s="159">
        <v>2360</v>
      </c>
      <c r="I24" s="161">
        <v>2410</v>
      </c>
      <c r="J24" s="288"/>
      <c r="K24" s="162">
        <v>4602.58</v>
      </c>
      <c r="L24" s="234">
        <v>678.75</v>
      </c>
      <c r="M24" s="237">
        <v>688.28</v>
      </c>
      <c r="N24" s="159">
        <v>636</v>
      </c>
      <c r="O24" s="160">
        <v>648</v>
      </c>
      <c r="P24" s="240">
        <f>(N24/12)</f>
        <v>53</v>
      </c>
      <c r="Q24" s="160">
        <f>(O24/12)</f>
        <v>54</v>
      </c>
      <c r="R24" s="159">
        <f t="shared" ref="R24:S26" si="3">N24-C24</f>
        <v>-48</v>
      </c>
      <c r="S24" s="160">
        <f t="shared" si="3"/>
        <v>-48</v>
      </c>
      <c r="Z24" s="171"/>
    </row>
    <row r="25" spans="1:26" ht="19.5" customHeight="1" thickBot="1" x14ac:dyDescent="0.35">
      <c r="A25" s="154">
        <v>25</v>
      </c>
      <c r="B25" s="155">
        <v>29</v>
      </c>
      <c r="C25" s="156">
        <v>1080</v>
      </c>
      <c r="D25" s="157">
        <v>1716</v>
      </c>
      <c r="E25" s="130">
        <v>3897.01</v>
      </c>
      <c r="F25" s="319"/>
      <c r="G25" s="344"/>
      <c r="H25" s="163">
        <v>2800</v>
      </c>
      <c r="I25" s="164">
        <v>2830</v>
      </c>
      <c r="J25" s="288"/>
      <c r="K25" s="131">
        <v>4602.58</v>
      </c>
      <c r="L25" s="236">
        <v>1074.04</v>
      </c>
      <c r="M25" s="238">
        <v>1705.12</v>
      </c>
      <c r="N25" s="163">
        <v>1008</v>
      </c>
      <c r="O25" s="165">
        <v>1596</v>
      </c>
      <c r="P25" s="241">
        <f t="shared" ref="P25:P26" si="4">(N25/12)</f>
        <v>84</v>
      </c>
      <c r="Q25" s="165">
        <f t="shared" ref="Q25:Q26" si="5">(O25/12)</f>
        <v>133</v>
      </c>
      <c r="R25" s="163">
        <f t="shared" si="3"/>
        <v>-72</v>
      </c>
      <c r="S25" s="165">
        <f t="shared" si="3"/>
        <v>-120</v>
      </c>
    </row>
    <row r="26" spans="1:26" ht="19.5" customHeight="1" thickBot="1" x14ac:dyDescent="0.35">
      <c r="A26" s="143">
        <v>29</v>
      </c>
      <c r="B26" s="144"/>
      <c r="C26" s="172">
        <v>1716</v>
      </c>
      <c r="D26" s="173">
        <v>2532</v>
      </c>
      <c r="E26" s="134">
        <v>3897.01</v>
      </c>
      <c r="F26" s="167">
        <v>2700</v>
      </c>
      <c r="G26" s="168">
        <v>3150</v>
      </c>
      <c r="H26" s="167">
        <v>2800</v>
      </c>
      <c r="I26" s="169">
        <v>2830</v>
      </c>
      <c r="J26" s="288"/>
      <c r="K26" s="135">
        <v>4602.58</v>
      </c>
      <c r="L26" s="235">
        <v>1705.12</v>
      </c>
      <c r="M26" s="239">
        <v>2529.1</v>
      </c>
      <c r="N26" s="167">
        <v>1596</v>
      </c>
      <c r="O26" s="168">
        <v>2352</v>
      </c>
      <c r="P26" s="241">
        <f t="shared" si="4"/>
        <v>133</v>
      </c>
      <c r="Q26" s="165">
        <f t="shared" si="5"/>
        <v>196</v>
      </c>
      <c r="R26" s="167">
        <f t="shared" si="3"/>
        <v>-120</v>
      </c>
      <c r="S26" s="168">
        <f t="shared" si="3"/>
        <v>-180</v>
      </c>
    </row>
    <row r="27" spans="1:26" ht="19.5" customHeight="1" thickBot="1" x14ac:dyDescent="0.35">
      <c r="A27" s="331"/>
      <c r="B27" s="332"/>
      <c r="C27" s="332"/>
      <c r="D27" s="333"/>
      <c r="E27" s="170"/>
      <c r="F27" s="147"/>
      <c r="G27" s="148"/>
      <c r="H27" s="147"/>
      <c r="I27" s="149"/>
      <c r="J27" s="288"/>
      <c r="K27" s="148"/>
      <c r="L27" s="150"/>
      <c r="M27" s="151"/>
      <c r="N27" s="147"/>
      <c r="O27" s="148"/>
      <c r="P27" s="147"/>
      <c r="Q27" s="148"/>
      <c r="R27" s="147"/>
      <c r="S27" s="148"/>
    </row>
    <row r="28" spans="1:26" ht="39" customHeight="1" thickBot="1" x14ac:dyDescent="0.35">
      <c r="A28" s="313" t="s">
        <v>28</v>
      </c>
      <c r="B28" s="313"/>
      <c r="C28" s="313"/>
      <c r="D28" s="174">
        <v>600</v>
      </c>
      <c r="E28" s="175">
        <v>2382.52</v>
      </c>
      <c r="F28" s="299">
        <v>2350</v>
      </c>
      <c r="G28" s="300"/>
      <c r="H28" s="299">
        <v>1726</v>
      </c>
      <c r="I28" s="345"/>
      <c r="J28" s="288"/>
      <c r="K28" s="119">
        <v>2813.88</v>
      </c>
      <c r="L28" s="347"/>
      <c r="M28" s="348"/>
      <c r="N28" s="299">
        <v>600</v>
      </c>
      <c r="O28" s="300"/>
      <c r="P28" s="299">
        <f>(N28/12)</f>
        <v>50</v>
      </c>
      <c r="Q28" s="300"/>
      <c r="R28" s="299">
        <f>N28-D28</f>
        <v>0</v>
      </c>
      <c r="S28" s="300"/>
    </row>
    <row r="29" spans="1:26" ht="15.75" customHeight="1" thickBot="1" x14ac:dyDescent="0.35">
      <c r="A29" s="340"/>
      <c r="B29" s="333"/>
      <c r="C29" s="333"/>
      <c r="D29" s="341"/>
      <c r="E29" s="176"/>
      <c r="F29" s="99"/>
      <c r="G29" s="100"/>
      <c r="H29" s="99"/>
      <c r="J29" s="288"/>
      <c r="K29" s="100"/>
      <c r="L29" s="101"/>
      <c r="M29" s="102"/>
      <c r="N29" s="99"/>
      <c r="O29" s="100"/>
      <c r="P29" s="99"/>
      <c r="Q29" s="100"/>
      <c r="R29" s="99"/>
      <c r="S29" s="100"/>
    </row>
    <row r="30" spans="1:26" ht="18.75" customHeight="1" x14ac:dyDescent="0.3">
      <c r="A30" s="323" t="s">
        <v>45</v>
      </c>
      <c r="B30" s="324"/>
      <c r="C30" s="324"/>
      <c r="D30" s="324"/>
      <c r="E30" s="177"/>
      <c r="F30" s="178"/>
      <c r="G30" s="179"/>
      <c r="H30" s="178"/>
      <c r="I30" s="180"/>
      <c r="J30" s="288"/>
      <c r="K30" s="179"/>
      <c r="L30" s="181"/>
      <c r="M30" s="182"/>
      <c r="N30" s="178"/>
      <c r="O30" s="179"/>
      <c r="P30" s="178"/>
      <c r="Q30" s="179"/>
      <c r="R30" s="178"/>
      <c r="S30" s="179"/>
    </row>
    <row r="31" spans="1:26" ht="12.75" customHeight="1" x14ac:dyDescent="0.3">
      <c r="A31" s="325"/>
      <c r="B31" s="309"/>
      <c r="C31" s="309"/>
      <c r="D31" s="309"/>
      <c r="E31" s="183"/>
      <c r="F31" s="109"/>
      <c r="G31" s="111"/>
      <c r="H31" s="109"/>
      <c r="I31" s="110"/>
      <c r="J31" s="288"/>
      <c r="K31" s="111"/>
      <c r="L31" s="112"/>
      <c r="M31" s="113"/>
      <c r="N31" s="109"/>
      <c r="O31" s="111"/>
      <c r="P31" s="109"/>
      <c r="Q31" s="111"/>
      <c r="R31" s="109"/>
      <c r="S31" s="111"/>
    </row>
    <row r="32" spans="1:26" ht="31.5" customHeight="1" thickBot="1" x14ac:dyDescent="0.35">
      <c r="A32" s="326"/>
      <c r="B32" s="327"/>
      <c r="C32" s="327"/>
      <c r="D32" s="327"/>
      <c r="E32" s="184"/>
      <c r="F32" s="185"/>
      <c r="G32" s="186"/>
      <c r="H32" s="185"/>
      <c r="I32" s="187"/>
      <c r="J32" s="288"/>
      <c r="K32" s="186"/>
      <c r="L32" s="188"/>
      <c r="M32" s="189"/>
      <c r="N32" s="185"/>
      <c r="O32" s="186"/>
      <c r="P32" s="185"/>
      <c r="Q32" s="186"/>
      <c r="R32" s="185"/>
      <c r="S32" s="186"/>
    </row>
    <row r="33" spans="1:19" ht="31.5" customHeight="1" thickBot="1" x14ac:dyDescent="0.35">
      <c r="A33" s="304" t="s">
        <v>29</v>
      </c>
      <c r="B33" s="305"/>
      <c r="C33" s="301" t="s">
        <v>16</v>
      </c>
      <c r="D33" s="302"/>
      <c r="E33" s="176"/>
      <c r="F33" s="99"/>
      <c r="G33" s="100"/>
      <c r="H33" s="99"/>
      <c r="J33" s="288"/>
      <c r="K33" s="100"/>
      <c r="L33" s="101"/>
      <c r="M33" s="102"/>
      <c r="N33" s="99"/>
      <c r="O33" s="100"/>
      <c r="P33" s="99"/>
      <c r="Q33" s="100"/>
      <c r="R33" s="99"/>
      <c r="S33" s="100"/>
    </row>
    <row r="34" spans="1:19" ht="75.75" thickBot="1" x14ac:dyDescent="0.35">
      <c r="A34" s="306"/>
      <c r="B34" s="307"/>
      <c r="C34" s="190" t="s">
        <v>30</v>
      </c>
      <c r="D34" s="191" t="s">
        <v>24</v>
      </c>
      <c r="E34" s="175"/>
      <c r="F34" s="117"/>
      <c r="G34" s="119"/>
      <c r="H34" s="117"/>
      <c r="I34" s="118"/>
      <c r="J34" s="288"/>
      <c r="K34" s="119"/>
      <c r="L34" s="120"/>
      <c r="M34" s="121"/>
      <c r="N34" s="117"/>
      <c r="O34" s="119"/>
      <c r="P34" s="117"/>
      <c r="Q34" s="119"/>
      <c r="R34" s="117"/>
      <c r="S34" s="119"/>
    </row>
    <row r="35" spans="1:19" ht="19.5" customHeight="1" thickBot="1" x14ac:dyDescent="0.35">
      <c r="A35" s="296" t="s">
        <v>25</v>
      </c>
      <c r="B35" s="297"/>
      <c r="C35" s="297"/>
      <c r="D35" s="297"/>
      <c r="E35" s="170"/>
      <c r="F35" s="147"/>
      <c r="G35" s="148"/>
      <c r="H35" s="147"/>
      <c r="I35" s="149"/>
      <c r="J35" s="288"/>
      <c r="K35" s="148"/>
      <c r="L35" s="150"/>
      <c r="M35" s="151"/>
      <c r="N35" s="147"/>
      <c r="O35" s="148"/>
      <c r="P35" s="147"/>
      <c r="Q35" s="148"/>
      <c r="R35" s="147"/>
      <c r="S35" s="148"/>
    </row>
    <row r="36" spans="1:19" ht="19.5" customHeight="1" thickBot="1" x14ac:dyDescent="0.35">
      <c r="A36" s="192" t="s">
        <v>31</v>
      </c>
      <c r="B36" s="155" t="s">
        <v>57</v>
      </c>
      <c r="C36" s="156">
        <v>588</v>
      </c>
      <c r="D36" s="157">
        <v>948</v>
      </c>
      <c r="E36" s="158">
        <v>3012.13</v>
      </c>
      <c r="F36" s="159">
        <v>2550</v>
      </c>
      <c r="G36" s="160">
        <v>2700</v>
      </c>
      <c r="H36" s="159">
        <v>2168</v>
      </c>
      <c r="I36" s="161">
        <v>2208</v>
      </c>
      <c r="J36" s="288"/>
      <c r="K36" s="162">
        <v>3557.48</v>
      </c>
      <c r="L36" s="234">
        <v>577.53</v>
      </c>
      <c r="M36" s="237">
        <v>947.85</v>
      </c>
      <c r="N36" s="159">
        <v>540</v>
      </c>
      <c r="O36" s="160">
        <v>888</v>
      </c>
      <c r="P36" s="240">
        <f>(N36/12)</f>
        <v>45</v>
      </c>
      <c r="Q36" s="160">
        <f>(O36/12)</f>
        <v>74</v>
      </c>
      <c r="R36" s="159">
        <f>N36-C36</f>
        <v>-48</v>
      </c>
      <c r="S36" s="160">
        <f>O36-D36</f>
        <v>-60</v>
      </c>
    </row>
    <row r="37" spans="1:19" ht="19.5" customHeight="1" thickBot="1" x14ac:dyDescent="0.35">
      <c r="A37" s="296" t="s">
        <v>58</v>
      </c>
      <c r="B37" s="298"/>
      <c r="C37" s="156">
        <v>1464</v>
      </c>
      <c r="D37" s="157">
        <v>2004</v>
      </c>
      <c r="E37" s="134">
        <v>3897.01</v>
      </c>
      <c r="F37" s="167">
        <v>2850</v>
      </c>
      <c r="G37" s="168">
        <v>3050</v>
      </c>
      <c r="H37" s="167">
        <v>2800</v>
      </c>
      <c r="I37" s="169">
        <v>2830</v>
      </c>
      <c r="J37" s="288"/>
      <c r="K37" s="135">
        <v>4602.58</v>
      </c>
      <c r="L37" s="235">
        <v>1456.27</v>
      </c>
      <c r="M37" s="239">
        <v>1998.03</v>
      </c>
      <c r="N37" s="167">
        <v>1356</v>
      </c>
      <c r="O37" s="168">
        <v>1860</v>
      </c>
      <c r="P37" s="241">
        <f>(N37/12)</f>
        <v>113</v>
      </c>
      <c r="Q37" s="165">
        <f>(O37/12)</f>
        <v>155</v>
      </c>
      <c r="R37" s="167">
        <f>N37-C37</f>
        <v>-108</v>
      </c>
      <c r="S37" s="168">
        <f>O37-D37</f>
        <v>-144</v>
      </c>
    </row>
    <row r="38" spans="1:19" ht="19.5" customHeight="1" thickBot="1" x14ac:dyDescent="0.35">
      <c r="A38" s="296" t="s">
        <v>32</v>
      </c>
      <c r="B38" s="297"/>
      <c r="C38" s="297"/>
      <c r="D38" s="297"/>
      <c r="E38" s="170"/>
      <c r="F38" s="147"/>
      <c r="G38" s="148"/>
      <c r="H38" s="147"/>
      <c r="I38" s="149"/>
      <c r="J38" s="288"/>
      <c r="K38" s="148"/>
      <c r="L38" s="150"/>
      <c r="M38" s="151"/>
      <c r="N38" s="147"/>
      <c r="O38" s="148"/>
      <c r="P38" s="147"/>
      <c r="Q38" s="148"/>
      <c r="R38" s="147"/>
      <c r="S38" s="148"/>
    </row>
    <row r="39" spans="1:19" ht="19.5" customHeight="1" thickBot="1" x14ac:dyDescent="0.35">
      <c r="A39" s="192" t="s">
        <v>33</v>
      </c>
      <c r="B39" s="155" t="s">
        <v>59</v>
      </c>
      <c r="C39" s="156">
        <v>1296</v>
      </c>
      <c r="D39" s="157">
        <v>1788</v>
      </c>
      <c r="E39" s="158">
        <v>3897.01</v>
      </c>
      <c r="F39" s="159">
        <v>2800</v>
      </c>
      <c r="G39" s="160">
        <v>2950</v>
      </c>
      <c r="H39" s="159">
        <v>2168</v>
      </c>
      <c r="I39" s="161">
        <v>2208</v>
      </c>
      <c r="J39" s="288"/>
      <c r="K39" s="162">
        <v>4602.58</v>
      </c>
      <c r="L39" s="234">
        <v>1284.82</v>
      </c>
      <c r="M39" s="237">
        <v>1776.57</v>
      </c>
      <c r="N39" s="159">
        <v>1200</v>
      </c>
      <c r="O39" s="160">
        <v>1656</v>
      </c>
      <c r="P39" s="240">
        <f>(N39/12)</f>
        <v>100</v>
      </c>
      <c r="Q39" s="160">
        <f>(O39/12)</f>
        <v>138</v>
      </c>
      <c r="R39" s="159">
        <f>N39-C39</f>
        <v>-96</v>
      </c>
      <c r="S39" s="160">
        <f>O39-D39</f>
        <v>-132</v>
      </c>
    </row>
    <row r="40" spans="1:19" ht="19.5" customHeight="1" thickBot="1" x14ac:dyDescent="0.35">
      <c r="A40" s="296" t="s">
        <v>34</v>
      </c>
      <c r="B40" s="298"/>
      <c r="C40" s="193">
        <v>1788</v>
      </c>
      <c r="D40" s="194">
        <v>2628</v>
      </c>
      <c r="E40" s="134">
        <v>3897.01</v>
      </c>
      <c r="F40" s="167">
        <v>3050</v>
      </c>
      <c r="G40" s="168">
        <v>3200</v>
      </c>
      <c r="H40" s="167">
        <v>2800</v>
      </c>
      <c r="I40" s="169">
        <v>2830</v>
      </c>
      <c r="J40" s="288"/>
      <c r="K40" s="135">
        <v>4602.58</v>
      </c>
      <c r="L40" s="235">
        <v>1776.57</v>
      </c>
      <c r="M40" s="239">
        <v>2627.92</v>
      </c>
      <c r="N40" s="167">
        <v>1656</v>
      </c>
      <c r="O40" s="168">
        <v>2448</v>
      </c>
      <c r="P40" s="241">
        <f>(N40/12)</f>
        <v>138</v>
      </c>
      <c r="Q40" s="165">
        <f>(O40/12)</f>
        <v>204</v>
      </c>
      <c r="R40" s="167">
        <f>N40-C40</f>
        <v>-132</v>
      </c>
      <c r="S40" s="168">
        <f>O40-D40</f>
        <v>-180</v>
      </c>
    </row>
    <row r="41" spans="1:19" ht="12.75" customHeight="1" thickBot="1" x14ac:dyDescent="0.35">
      <c r="A41" s="303"/>
      <c r="B41" s="303"/>
      <c r="C41" s="303"/>
      <c r="D41" s="303"/>
      <c r="E41" s="176"/>
      <c r="F41" s="99"/>
      <c r="G41" s="100"/>
      <c r="H41" s="99"/>
      <c r="J41" s="288"/>
      <c r="K41" s="100"/>
      <c r="L41" s="101"/>
      <c r="M41" s="102"/>
      <c r="N41" s="99"/>
      <c r="O41" s="100"/>
      <c r="P41" s="99"/>
      <c r="Q41" s="100"/>
      <c r="R41" s="99"/>
      <c r="S41" s="100"/>
    </row>
    <row r="42" spans="1:19" ht="56.25" customHeight="1" thickBot="1" x14ac:dyDescent="0.35">
      <c r="A42" s="308" t="s">
        <v>35</v>
      </c>
      <c r="B42" s="308"/>
      <c r="C42" s="308"/>
      <c r="D42" s="195">
        <v>204</v>
      </c>
      <c r="E42" s="196">
        <v>2042.19</v>
      </c>
      <c r="F42" s="292">
        <v>2150</v>
      </c>
      <c r="G42" s="293"/>
      <c r="H42" s="292">
        <v>1074</v>
      </c>
      <c r="I42" s="346"/>
      <c r="J42" s="288"/>
      <c r="K42" s="123">
        <v>2411.94</v>
      </c>
      <c r="L42" s="347" t="s">
        <v>12</v>
      </c>
      <c r="M42" s="348"/>
      <c r="N42" s="292">
        <v>204</v>
      </c>
      <c r="O42" s="293"/>
      <c r="P42" s="299">
        <f>(N42/12)</f>
        <v>17</v>
      </c>
      <c r="Q42" s="300"/>
      <c r="R42" s="292">
        <f>N42-D42</f>
        <v>0</v>
      </c>
      <c r="S42" s="293"/>
    </row>
    <row r="43" spans="1:19" ht="65.25" customHeight="1" thickBot="1" x14ac:dyDescent="0.35">
      <c r="A43" s="313" t="s">
        <v>47</v>
      </c>
      <c r="B43" s="313"/>
      <c r="C43" s="313"/>
      <c r="D43" s="314"/>
      <c r="E43" s="197"/>
      <c r="F43" s="138"/>
      <c r="G43" s="139"/>
      <c r="H43" s="138"/>
      <c r="I43" s="140"/>
      <c r="J43" s="288"/>
      <c r="K43" s="139"/>
      <c r="L43" s="141"/>
      <c r="M43" s="142"/>
      <c r="N43" s="138"/>
      <c r="O43" s="139"/>
      <c r="P43" s="138"/>
      <c r="Q43" s="139"/>
      <c r="R43" s="138"/>
      <c r="S43" s="139"/>
    </row>
    <row r="44" spans="1:19" ht="19.5" customHeight="1" thickBot="1" x14ac:dyDescent="0.35">
      <c r="A44" s="103"/>
      <c r="E44" s="176"/>
      <c r="F44" s="99"/>
      <c r="G44" s="100"/>
      <c r="H44" s="99"/>
      <c r="J44" s="288"/>
      <c r="K44" s="100"/>
      <c r="L44" s="101"/>
      <c r="M44" s="102"/>
      <c r="N44" s="99"/>
      <c r="O44" s="100"/>
      <c r="P44" s="99"/>
      <c r="Q44" s="100"/>
      <c r="R44" s="99"/>
      <c r="S44" s="100"/>
    </row>
    <row r="45" spans="1:19" ht="31.5" customHeight="1" thickBot="1" x14ac:dyDescent="0.35">
      <c r="A45" s="310" t="s">
        <v>36</v>
      </c>
      <c r="B45" s="311"/>
      <c r="C45" s="296" t="s">
        <v>16</v>
      </c>
      <c r="D45" s="297"/>
      <c r="E45" s="196"/>
      <c r="F45" s="122"/>
      <c r="G45" s="123"/>
      <c r="H45" s="122"/>
      <c r="I45" s="198"/>
      <c r="J45" s="288"/>
      <c r="K45" s="123"/>
      <c r="L45" s="199"/>
      <c r="M45" s="200"/>
      <c r="N45" s="122"/>
      <c r="O45" s="123"/>
      <c r="P45" s="122"/>
      <c r="Q45" s="123"/>
      <c r="R45" s="122"/>
      <c r="S45" s="123"/>
    </row>
    <row r="46" spans="1:19" ht="63.75" customHeight="1" thickBot="1" x14ac:dyDescent="0.35">
      <c r="A46" s="301"/>
      <c r="B46" s="312"/>
      <c r="C46" s="155" t="s">
        <v>37</v>
      </c>
      <c r="D46" s="201" t="s">
        <v>24</v>
      </c>
      <c r="E46" s="202"/>
      <c r="F46" s="203"/>
      <c r="G46" s="204"/>
      <c r="H46" s="203"/>
      <c r="I46" s="205"/>
      <c r="J46" s="288"/>
      <c r="K46" s="204"/>
      <c r="L46" s="206"/>
      <c r="M46" s="207"/>
      <c r="N46" s="203"/>
      <c r="O46" s="204"/>
      <c r="P46" s="203"/>
      <c r="Q46" s="204"/>
      <c r="R46" s="203"/>
      <c r="S46" s="204"/>
    </row>
    <row r="47" spans="1:19" ht="19.5" customHeight="1" thickBot="1" x14ac:dyDescent="0.35">
      <c r="A47" s="296" t="s">
        <v>38</v>
      </c>
      <c r="B47" s="297"/>
      <c r="C47" s="297"/>
      <c r="D47" s="297"/>
      <c r="E47" s="170"/>
      <c r="F47" s="147"/>
      <c r="G47" s="148"/>
      <c r="H47" s="147"/>
      <c r="I47" s="149"/>
      <c r="J47" s="288"/>
      <c r="K47" s="148"/>
      <c r="L47" s="150"/>
      <c r="M47" s="151"/>
      <c r="N47" s="147"/>
      <c r="O47" s="148"/>
      <c r="P47" s="147"/>
      <c r="Q47" s="148"/>
      <c r="R47" s="147"/>
      <c r="S47" s="148"/>
    </row>
    <row r="48" spans="1:19" ht="19.5" customHeight="1" thickBot="1" x14ac:dyDescent="0.35">
      <c r="A48" s="154" t="s">
        <v>39</v>
      </c>
      <c r="B48" s="155"/>
      <c r="C48" s="156">
        <v>336</v>
      </c>
      <c r="D48" s="157">
        <v>588</v>
      </c>
      <c r="E48" s="158">
        <v>2382.52</v>
      </c>
      <c r="F48" s="159">
        <v>2050</v>
      </c>
      <c r="G48" s="160">
        <v>2150</v>
      </c>
      <c r="H48" s="159">
        <v>1184</v>
      </c>
      <c r="I48" s="161">
        <v>1304</v>
      </c>
      <c r="J48" s="288"/>
      <c r="K48" s="162">
        <v>2813.88</v>
      </c>
      <c r="L48" s="234">
        <v>329.86</v>
      </c>
      <c r="M48" s="237">
        <v>578.72</v>
      </c>
      <c r="N48" s="159">
        <v>312</v>
      </c>
      <c r="O48" s="160">
        <v>540</v>
      </c>
      <c r="P48" s="240">
        <f>(N48/12)</f>
        <v>26</v>
      </c>
      <c r="Q48" s="160">
        <f>(O48/12)</f>
        <v>45</v>
      </c>
      <c r="R48" s="159">
        <f>N48-C48</f>
        <v>-24</v>
      </c>
      <c r="S48" s="160">
        <f>O48-D48</f>
        <v>-48</v>
      </c>
    </row>
    <row r="49" spans="1:19" ht="19.5" customHeight="1" thickBot="1" x14ac:dyDescent="0.35">
      <c r="A49" s="296" t="s">
        <v>25</v>
      </c>
      <c r="B49" s="297"/>
      <c r="C49" s="297"/>
      <c r="D49" s="297"/>
      <c r="E49" s="170"/>
      <c r="F49" s="147"/>
      <c r="G49" s="148"/>
      <c r="H49" s="147"/>
      <c r="I49" s="149"/>
      <c r="J49" s="288"/>
      <c r="K49" s="148"/>
      <c r="L49" s="150"/>
      <c r="M49" s="151"/>
      <c r="N49" s="147"/>
      <c r="O49" s="148"/>
      <c r="P49" s="147"/>
      <c r="Q49" s="148"/>
      <c r="R49" s="147"/>
      <c r="S49" s="148"/>
    </row>
    <row r="50" spans="1:19" ht="19.5" customHeight="1" thickBot="1" x14ac:dyDescent="0.35">
      <c r="A50" s="154" t="s">
        <v>39</v>
      </c>
      <c r="B50" s="155" t="s">
        <v>60</v>
      </c>
      <c r="C50" s="156">
        <v>888</v>
      </c>
      <c r="D50" s="157">
        <v>1332</v>
      </c>
      <c r="E50" s="158">
        <v>3012.13</v>
      </c>
      <c r="F50" s="159">
        <v>2150</v>
      </c>
      <c r="G50" s="160">
        <v>2250</v>
      </c>
      <c r="H50" s="159">
        <v>1646</v>
      </c>
      <c r="I50" s="161">
        <v>1666</v>
      </c>
      <c r="J50" s="288"/>
      <c r="K50" s="162">
        <v>3557.48</v>
      </c>
      <c r="L50" s="234">
        <v>876.4</v>
      </c>
      <c r="M50" s="237">
        <v>1331.25</v>
      </c>
      <c r="N50" s="159">
        <v>816</v>
      </c>
      <c r="O50" s="160">
        <v>1248</v>
      </c>
      <c r="P50" s="240">
        <f>(N50/12)</f>
        <v>68</v>
      </c>
      <c r="Q50" s="160">
        <f>(O50/12)</f>
        <v>104</v>
      </c>
      <c r="R50" s="159">
        <f>N50-C50</f>
        <v>-72</v>
      </c>
      <c r="S50" s="160">
        <f>O50-D50</f>
        <v>-84</v>
      </c>
    </row>
    <row r="51" spans="1:19" ht="19.5" customHeight="1" thickBot="1" x14ac:dyDescent="0.35">
      <c r="A51" s="296" t="s">
        <v>61</v>
      </c>
      <c r="B51" s="298"/>
      <c r="C51" s="156">
        <v>1188</v>
      </c>
      <c r="D51" s="157">
        <v>1764</v>
      </c>
      <c r="E51" s="134">
        <v>3012.13</v>
      </c>
      <c r="F51" s="167">
        <v>2350</v>
      </c>
      <c r="G51" s="168">
        <v>2450</v>
      </c>
      <c r="H51" s="167">
        <v>2018</v>
      </c>
      <c r="I51" s="169">
        <v>2088</v>
      </c>
      <c r="J51" s="288"/>
      <c r="K51" s="135">
        <v>3557.48</v>
      </c>
      <c r="L51" s="235">
        <v>1184.79</v>
      </c>
      <c r="M51" s="239">
        <v>1752.77</v>
      </c>
      <c r="N51" s="167">
        <v>1104</v>
      </c>
      <c r="O51" s="168">
        <v>1632</v>
      </c>
      <c r="P51" s="242">
        <f>(N51/12)</f>
        <v>92</v>
      </c>
      <c r="Q51" s="168">
        <f>(O51/12)</f>
        <v>136</v>
      </c>
      <c r="R51" s="167">
        <f>N51-C51</f>
        <v>-84</v>
      </c>
      <c r="S51" s="168">
        <f>O51-D51</f>
        <v>-132</v>
      </c>
    </row>
    <row r="52" spans="1:19" ht="23.25" customHeight="1" thickBot="1" x14ac:dyDescent="0.35">
      <c r="A52" s="296" t="s">
        <v>40</v>
      </c>
      <c r="B52" s="297"/>
      <c r="C52" s="297"/>
      <c r="D52" s="297"/>
      <c r="E52" s="170"/>
      <c r="F52" s="147"/>
      <c r="G52" s="148"/>
      <c r="H52" s="147"/>
      <c r="I52" s="149"/>
      <c r="J52" s="288"/>
      <c r="K52" s="148"/>
      <c r="L52" s="150"/>
      <c r="M52" s="151"/>
      <c r="N52" s="147"/>
      <c r="O52" s="148"/>
      <c r="P52" s="147"/>
      <c r="Q52" s="148"/>
      <c r="R52" s="147"/>
      <c r="S52" s="148"/>
    </row>
    <row r="53" spans="1:19" ht="19.5" customHeight="1" thickBot="1" x14ac:dyDescent="0.35">
      <c r="A53" s="154" t="s">
        <v>39</v>
      </c>
      <c r="B53" s="155" t="s">
        <v>60</v>
      </c>
      <c r="C53" s="208">
        <v>708</v>
      </c>
      <c r="D53" s="209">
        <v>972</v>
      </c>
      <c r="E53" s="158">
        <v>3012.13</v>
      </c>
      <c r="F53" s="159">
        <v>2250</v>
      </c>
      <c r="G53" s="160">
        <v>2350</v>
      </c>
      <c r="H53" s="159">
        <v>1716</v>
      </c>
      <c r="I53" s="161">
        <v>1736</v>
      </c>
      <c r="J53" s="288"/>
      <c r="K53" s="162">
        <v>3557.48</v>
      </c>
      <c r="L53" s="234">
        <v>697.8</v>
      </c>
      <c r="M53" s="237">
        <v>971.63</v>
      </c>
      <c r="N53" s="159">
        <v>660</v>
      </c>
      <c r="O53" s="160">
        <v>912</v>
      </c>
      <c r="P53" s="240">
        <f>(N53/12)</f>
        <v>55</v>
      </c>
      <c r="Q53" s="160">
        <f>(O53/12)</f>
        <v>76</v>
      </c>
      <c r="R53" s="159">
        <f>N53-C53</f>
        <v>-48</v>
      </c>
      <c r="S53" s="160">
        <f>O53-D53</f>
        <v>-60</v>
      </c>
    </row>
    <row r="54" spans="1:19" ht="19.5" customHeight="1" thickBot="1" x14ac:dyDescent="0.35">
      <c r="A54" s="296" t="s">
        <v>61</v>
      </c>
      <c r="B54" s="298"/>
      <c r="C54" s="210">
        <v>972</v>
      </c>
      <c r="D54" s="211">
        <v>1332</v>
      </c>
      <c r="E54" s="134">
        <v>3012.13</v>
      </c>
      <c r="F54" s="167">
        <v>2300</v>
      </c>
      <c r="G54" s="168">
        <v>2400</v>
      </c>
      <c r="H54" s="167">
        <v>1746</v>
      </c>
      <c r="I54" s="169">
        <v>1766</v>
      </c>
      <c r="J54" s="288"/>
      <c r="K54" s="135">
        <v>3557.48</v>
      </c>
      <c r="L54" s="235">
        <v>971.63</v>
      </c>
      <c r="M54" s="239">
        <v>1320.54</v>
      </c>
      <c r="N54" s="167">
        <v>912</v>
      </c>
      <c r="O54" s="168">
        <v>1236</v>
      </c>
      <c r="P54" s="242">
        <f>(N54/12)</f>
        <v>76</v>
      </c>
      <c r="Q54" s="168">
        <f>(O54/12)</f>
        <v>103</v>
      </c>
      <c r="R54" s="167">
        <f>N54-C54</f>
        <v>-60</v>
      </c>
      <c r="S54" s="168">
        <f>O54-D54</f>
        <v>-96</v>
      </c>
    </row>
    <row r="55" spans="1:19" ht="18.75" customHeight="1" x14ac:dyDescent="0.3">
      <c r="A55" s="145"/>
      <c r="B55" s="145"/>
      <c r="C55" s="212"/>
      <c r="D55" s="212"/>
      <c r="E55" s="176"/>
      <c r="F55" s="99"/>
      <c r="G55" s="100"/>
      <c r="H55" s="99"/>
      <c r="J55" s="288"/>
      <c r="K55" s="100"/>
      <c r="L55" s="101"/>
      <c r="M55" s="102"/>
      <c r="N55" s="99"/>
      <c r="O55" s="100"/>
      <c r="P55" s="99"/>
      <c r="Q55" s="100"/>
      <c r="R55" s="122"/>
      <c r="S55" s="123"/>
    </row>
    <row r="56" spans="1:19" ht="18.75" customHeight="1" x14ac:dyDescent="0.3">
      <c r="A56" s="309" t="s">
        <v>41</v>
      </c>
      <c r="B56" s="309"/>
      <c r="C56" s="309"/>
      <c r="D56" s="309"/>
      <c r="E56" s="183"/>
      <c r="F56" s="109"/>
      <c r="G56" s="111"/>
      <c r="H56" s="109"/>
      <c r="I56" s="110"/>
      <c r="J56" s="288"/>
      <c r="K56" s="111"/>
      <c r="L56" s="112"/>
      <c r="M56" s="113"/>
      <c r="N56" s="109"/>
      <c r="O56" s="111"/>
      <c r="P56" s="109"/>
      <c r="Q56" s="111"/>
      <c r="R56" s="109"/>
      <c r="S56" s="111"/>
    </row>
    <row r="57" spans="1:19" ht="19.5" customHeight="1" thickBot="1" x14ac:dyDescent="0.35">
      <c r="A57" s="303"/>
      <c r="B57" s="303"/>
      <c r="C57" s="303"/>
      <c r="D57" s="303"/>
      <c r="E57" s="202"/>
      <c r="F57" s="203"/>
      <c r="G57" s="204"/>
      <c r="H57" s="203"/>
      <c r="I57" s="205"/>
      <c r="J57" s="288"/>
      <c r="K57" s="204"/>
      <c r="L57" s="206"/>
      <c r="M57" s="207"/>
      <c r="N57" s="203"/>
      <c r="O57" s="204"/>
      <c r="P57" s="203"/>
      <c r="Q57" s="204"/>
      <c r="R57" s="203"/>
      <c r="S57" s="204"/>
    </row>
    <row r="58" spans="1:19" ht="25.5" customHeight="1" thickTop="1" thickBot="1" x14ac:dyDescent="0.35">
      <c r="C58" s="213" t="s">
        <v>42</v>
      </c>
      <c r="D58" s="214" t="s">
        <v>16</v>
      </c>
      <c r="E58" s="215"/>
      <c r="F58" s="216"/>
      <c r="G58" s="217"/>
      <c r="H58" s="216"/>
      <c r="I58" s="218"/>
      <c r="J58" s="288"/>
      <c r="K58" s="217"/>
      <c r="L58" s="219"/>
      <c r="M58" s="220"/>
      <c r="N58" s="216"/>
      <c r="O58" s="217"/>
      <c r="P58" s="216"/>
      <c r="Q58" s="217"/>
      <c r="R58" s="216"/>
      <c r="S58" s="217"/>
    </row>
    <row r="59" spans="1:19" ht="19.5" customHeight="1" thickBot="1" x14ac:dyDescent="0.35">
      <c r="C59" s="221" t="s">
        <v>43</v>
      </c>
      <c r="D59" s="129">
        <v>456</v>
      </c>
      <c r="E59" s="158">
        <v>2411.44</v>
      </c>
      <c r="F59" s="317">
        <v>2250</v>
      </c>
      <c r="G59" s="318"/>
      <c r="H59" s="317">
        <v>1716</v>
      </c>
      <c r="I59" s="342"/>
      <c r="J59" s="288"/>
      <c r="K59" s="162">
        <v>2848.04</v>
      </c>
      <c r="L59" s="349" t="s">
        <v>12</v>
      </c>
      <c r="M59" s="350"/>
      <c r="N59" s="317">
        <v>456</v>
      </c>
      <c r="O59" s="318"/>
      <c r="P59" s="292">
        <f>(N59/12)</f>
        <v>38</v>
      </c>
      <c r="Q59" s="293"/>
      <c r="R59" s="317">
        <f>N59-D59</f>
        <v>0</v>
      </c>
      <c r="S59" s="318"/>
    </row>
    <row r="60" spans="1:19" ht="19.5" customHeight="1" thickBot="1" x14ac:dyDescent="0.35">
      <c r="C60" s="154" t="s">
        <v>44</v>
      </c>
      <c r="D60" s="133">
        <v>804</v>
      </c>
      <c r="E60" s="134">
        <v>3048.71</v>
      </c>
      <c r="F60" s="290">
        <v>2700</v>
      </c>
      <c r="G60" s="291"/>
      <c r="H60" s="290">
        <v>1796</v>
      </c>
      <c r="I60" s="338"/>
      <c r="J60" s="289"/>
      <c r="K60" s="135">
        <v>3600.69</v>
      </c>
      <c r="L60" s="351" t="s">
        <v>12</v>
      </c>
      <c r="M60" s="352"/>
      <c r="N60" s="290">
        <v>804</v>
      </c>
      <c r="O60" s="291"/>
      <c r="P60" s="290">
        <f>(N60/12)</f>
        <v>67</v>
      </c>
      <c r="Q60" s="291"/>
      <c r="R60" s="290">
        <f>N60-D60</f>
        <v>0</v>
      </c>
      <c r="S60" s="291"/>
    </row>
    <row r="61" spans="1:19" x14ac:dyDescent="0.3">
      <c r="A61" s="103"/>
    </row>
    <row r="62" spans="1:19" x14ac:dyDescent="0.3">
      <c r="A62" s="103"/>
    </row>
    <row r="63" spans="1:19" x14ac:dyDescent="0.3">
      <c r="A63" s="222" t="s">
        <v>105</v>
      </c>
    </row>
    <row r="64" spans="1:19" x14ac:dyDescent="0.3">
      <c r="A64" s="92" t="s">
        <v>106</v>
      </c>
    </row>
  </sheetData>
  <mergeCells count="88">
    <mergeCell ref="L42:M42"/>
    <mergeCell ref="L59:M59"/>
    <mergeCell ref="L60:M60"/>
    <mergeCell ref="L4:M4"/>
    <mergeCell ref="L10:M10"/>
    <mergeCell ref="L11:M11"/>
    <mergeCell ref="L12:M12"/>
    <mergeCell ref="L28:M28"/>
    <mergeCell ref="R4:S4"/>
    <mergeCell ref="R12:S12"/>
    <mergeCell ref="R11:S11"/>
    <mergeCell ref="R10:S10"/>
    <mergeCell ref="R28:S28"/>
    <mergeCell ref="R60:S60"/>
    <mergeCell ref="R59:S59"/>
    <mergeCell ref="N28:O28"/>
    <mergeCell ref="N42:O42"/>
    <mergeCell ref="N60:O60"/>
    <mergeCell ref="N59:O59"/>
    <mergeCell ref="R42:S42"/>
    <mergeCell ref="A29:D29"/>
    <mergeCell ref="A28:C28"/>
    <mergeCell ref="H59:I59"/>
    <mergeCell ref="H60:I60"/>
    <mergeCell ref="F20:F21"/>
    <mergeCell ref="F24:F25"/>
    <mergeCell ref="G20:G21"/>
    <mergeCell ref="G24:G25"/>
    <mergeCell ref="F28:G28"/>
    <mergeCell ref="F42:G42"/>
    <mergeCell ref="H28:I28"/>
    <mergeCell ref="H42:I42"/>
    <mergeCell ref="F59:G59"/>
    <mergeCell ref="F60:G60"/>
    <mergeCell ref="A54:B54"/>
    <mergeCell ref="A49:D49"/>
    <mergeCell ref="A4:D4"/>
    <mergeCell ref="H12:I12"/>
    <mergeCell ref="H11:I11"/>
    <mergeCell ref="F12:G12"/>
    <mergeCell ref="F11:G11"/>
    <mergeCell ref="F10:G10"/>
    <mergeCell ref="F9:G9"/>
    <mergeCell ref="H4:I4"/>
    <mergeCell ref="A17:D17"/>
    <mergeCell ref="A19:D19"/>
    <mergeCell ref="A23:D23"/>
    <mergeCell ref="A5:D5"/>
    <mergeCell ref="A7:D7"/>
    <mergeCell ref="A14:D14"/>
    <mergeCell ref="A15:B15"/>
    <mergeCell ref="A37:B37"/>
    <mergeCell ref="A38:D38"/>
    <mergeCell ref="P4:Q4"/>
    <mergeCell ref="P10:Q10"/>
    <mergeCell ref="P12:Q12"/>
    <mergeCell ref="P11:Q11"/>
    <mergeCell ref="P28:Q28"/>
    <mergeCell ref="H10:I10"/>
    <mergeCell ref="A30:D32"/>
    <mergeCell ref="F4:G4"/>
    <mergeCell ref="N4:O4"/>
    <mergeCell ref="N12:O12"/>
    <mergeCell ref="N11:O11"/>
    <mergeCell ref="N10:O10"/>
    <mergeCell ref="A27:D27"/>
    <mergeCell ref="C15:D15"/>
    <mergeCell ref="A40:B40"/>
    <mergeCell ref="A47:D47"/>
    <mergeCell ref="A45:B46"/>
    <mergeCell ref="C45:D45"/>
    <mergeCell ref="A43:D43"/>
    <mergeCell ref="A2:I3"/>
    <mergeCell ref="K2:S3"/>
    <mergeCell ref="J2:J60"/>
    <mergeCell ref="P60:Q60"/>
    <mergeCell ref="P59:Q59"/>
    <mergeCell ref="P5:Q5"/>
    <mergeCell ref="A52:D52"/>
    <mergeCell ref="A51:B51"/>
    <mergeCell ref="P42:Q42"/>
    <mergeCell ref="C33:D33"/>
    <mergeCell ref="A57:D57"/>
    <mergeCell ref="A41:D41"/>
    <mergeCell ref="A35:D35"/>
    <mergeCell ref="A33:B34"/>
    <mergeCell ref="A42:C42"/>
    <mergeCell ref="A56:D56"/>
  </mergeCells>
  <printOptions horizontalCentered="1" verticalCentered="1"/>
  <pageMargins left="0.25" right="0.25" top="0.75" bottom="0.75" header="0.3" footer="0.3"/>
  <pageSetup paperSize="8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tabela nr. 1</vt:lpstr>
      <vt:lpstr>tabela nr 2.</vt:lpstr>
      <vt:lpstr>tabela nr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Raida</dc:creator>
  <cp:lastModifiedBy>Ewa Krzyżowska</cp:lastModifiedBy>
  <cp:lastPrinted>2024-10-18T10:36:58Z</cp:lastPrinted>
  <dcterms:created xsi:type="dcterms:W3CDTF">2016-10-28T10:36:36Z</dcterms:created>
  <dcterms:modified xsi:type="dcterms:W3CDTF">2024-10-21T13:03:20Z</dcterms:modified>
</cp:coreProperties>
</file>